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iskPRmdkqq4ef7AbNKTxJgHCaNAibG315QRBq6skPTY="/>
    </ext>
  </extLst>
</workbook>
</file>

<file path=xl/sharedStrings.xml><?xml version="1.0" encoding="utf-8"?>
<sst xmlns="http://schemas.openxmlformats.org/spreadsheetml/2006/main" count="1045" uniqueCount="61">
  <si>
    <t>BUHURT INTERNATIONAL</t>
  </si>
  <si>
    <t>5vs5</t>
  </si>
  <si>
    <t>Name:</t>
  </si>
  <si>
    <t>Torneio Medieval de Pirescoxe 2025</t>
  </si>
  <si>
    <t>Event Date:</t>
  </si>
  <si>
    <t>2025-05-03</t>
  </si>
  <si>
    <t>Event Tier:</t>
  </si>
  <si>
    <t>Classic</t>
  </si>
  <si>
    <t>: Event tier</t>
  </si>
  <si>
    <t>Loc:</t>
  </si>
  <si>
    <t>Pc Viscondes de Castelo Branco, 2690-414 Santa Iria de Azoia, Portugal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</si>
  <si>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</si>
  <si>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</si>
  <si>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</si>
  <si>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</si>
  <si>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</si>
  <si>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</si>
  <si>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</si>
  <si>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</si>
  <si>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</si>
  <si>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</si>
  <si>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</si>
  <si>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</si>
  <si>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</si>
  <si>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</si>
  <si>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</si>
  <si>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</si>
  <si>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</si>
  <si>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</si>
  <si>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</si>
  <si>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</si>
  <si>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</si>
  <si>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</si>
  <si>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</si>
  <si>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</si>
  <si>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</si>
  <si>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</si>
  <si>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</si>
  <si>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</si>
  <si>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</si>
  <si>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Serra Red Lions</t>
  </si>
  <si>
    <t>BOHURT LA MANCHA</t>
  </si>
  <si>
    <t>Zona Sur</t>
  </si>
  <si>
    <t>Companhia do Punho de Ferro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</si>
  <si>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</si>
  <si>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</si>
  <si>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</si>
  <si>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</si>
  <si>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</si>
  <si>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</si>
  <si>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</si>
  <si>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</si>
  <si>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</si>
  <si>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</si>
  <si>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</si>
  <si>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</si>
  <si>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</si>
  <si>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La Mancha</t>
  </si>
  <si>
    <t>Punhos de Ferro</t>
  </si>
  <si>
    <t>Fighter N6 = 1 YC, Fighter N14 = 2YC + 1RC</t>
  </si>
  <si>
    <t>1 YC = Kostantin (Punhos de Ferro)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</si>
</sst>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readingOrder="0" vertical="center"/>
    </xf>
    <xf borderId="7" fillId="6" fontId="7" numFmtId="0" xfId="0" applyAlignment="1" applyBorder="1" applyFont="1">
      <alignment horizontal="left"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6.43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29</v>
      </c>
      <c r="N6" s="9" t="s">
        <v>32</v>
      </c>
      <c r="O6" s="9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2" t="s">
        <v>40</v>
      </c>
      <c r="C7" s="12">
        <v>1.0</v>
      </c>
      <c r="D7" s="12">
        <f>SUMIF(pools!$B:$B,$A7,pools!$I:$I)+SUMIF(brackets!$B:$B,$A7,brackets!$I:$I)</f>
        <v>1</v>
      </c>
      <c r="E7" s="12">
        <f>SUMIF(pools!$B:$B,$A7,pools!$J:$J)+SUMIF(brackets!$B:$B,$A7,brackets!$J:$J)</f>
        <v>2</v>
      </c>
      <c r="F7" s="12">
        <f t="shared" ref="F7:F10" si="1">SUM(D7:E7)</f>
        <v>3</v>
      </c>
      <c r="G7" s="13">
        <f t="shared" ref="G7:G10" si="2">IFERROR(D7/F7, 0)</f>
        <v>0.3333333333</v>
      </c>
      <c r="H7" s="12">
        <f t="shared" ref="H7:H10" si="3">F7/C7</f>
        <v>3</v>
      </c>
      <c r="I7" s="12">
        <f>SUMIF(pools!$B:$B,$A7,pools!$K:$K)+SUMIF(brackets!$B:$B,$A7,brackets!$K:$K)</f>
        <v>2</v>
      </c>
      <c r="J7" s="12">
        <f>SUMIF(pools!$B:$B,$A7,pools!$L:$L)+SUMIF(brackets!$B:$B,$A7,brackets!$L:$L)</f>
        <v>1</v>
      </c>
      <c r="K7" s="12">
        <f>SUMIF(pools!$B:$B,$A7,pools!$M:$M)+SUMIF(brackets!$B:$B,$A7,brackets!$M:$M)</f>
        <v>5</v>
      </c>
      <c r="L7" s="12">
        <f t="shared" ref="L7:L10" si="4">SUM(I7:K7)</f>
        <v>8</v>
      </c>
      <c r="M7" s="13">
        <f t="shared" ref="M7:M10" si="5">IFERROR(I7/L7, 0)</f>
        <v>0.25</v>
      </c>
      <c r="N7" s="12">
        <f>SUMIF(pools!$B:$B,$A7,pools!$O:$O)+SUMIF(brackets!$B:$B,$A7,brackets!$O:$O)</f>
        <v>10</v>
      </c>
      <c r="O7" s="14">
        <f t="shared" ref="O7:O10" si="6">IFERROR(N7/L7, 0)</f>
        <v>1.25</v>
      </c>
      <c r="P7" s="12">
        <f>SUMIF(pools!$B:$B,$A7,pools!$P:$P)+SUMIF(brackets!$B:$B,$A7,brackets!$P:$P)</f>
        <v>21</v>
      </c>
      <c r="Q7" s="14">
        <f t="shared" ref="Q7:Q10" si="7">IFERROR(P7/L7, 0)</f>
        <v>2.625</v>
      </c>
      <c r="R7" s="12">
        <f t="shared" ref="R7:R10" si="8">P7-N7</f>
        <v>11</v>
      </c>
      <c r="S7" s="14">
        <f t="shared" ref="S7:S10" si="9">IFERROR(((N7*2) + (P7*1))/(L7*5),0)</f>
        <v>1.025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0" si="10">T7+(2*U7)</f>
        <v>0</v>
      </c>
      <c r="W7" s="12">
        <f>SUMIF(pools!$B:$B, $A7, pools!$I:$I) + (SUMIF(brackets!$B:$B, $A7, brackets!$I:$I) * 2)</f>
        <v>1</v>
      </c>
      <c r="X7" s="12">
        <f t="shared" ref="X7:X10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3</v>
      </c>
      <c r="Y7" s="12"/>
      <c r="Z7" s="12">
        <f t="shared" ref="Z7:Z10" si="12">IF(X7=3,W7+2,IF(X7=2,W7+4,IF(X7=1,W7+6,W7))) * $Z$4</f>
        <v>3</v>
      </c>
    </row>
    <row r="8">
      <c r="A8" s="15">
        <v>1.0</v>
      </c>
      <c r="B8" s="15" t="s">
        <v>41</v>
      </c>
      <c r="C8" s="15">
        <v>1.0</v>
      </c>
      <c r="D8" s="15">
        <f>SUMIF(pools!$B:$B,$A8,pools!$I:$I)+SUMIF(brackets!$B:$B,$A8,brackets!$I:$I)</f>
        <v>2</v>
      </c>
      <c r="E8" s="15">
        <f>SUMIF(pools!$B:$B,$A8,pools!$J:$J)+SUMIF(brackets!$B:$B,$A8,brackets!$J:$J)</f>
        <v>1</v>
      </c>
      <c r="F8" s="15">
        <f t="shared" si="1"/>
        <v>3</v>
      </c>
      <c r="G8" s="16">
        <f t="shared" si="2"/>
        <v>0.6666666667</v>
      </c>
      <c r="H8" s="15">
        <f t="shared" si="3"/>
        <v>3</v>
      </c>
      <c r="I8" s="15">
        <f>SUMIF(pools!$B:$B,$A8,pools!$K:$K)+SUMIF(brackets!$B:$B,$A8,brackets!$K:$K)</f>
        <v>5</v>
      </c>
      <c r="J8" s="15">
        <f>SUMIF(pools!$B:$B,$A8,pools!$L:$L)+SUMIF(brackets!$B:$B,$A8,brackets!$L:$L)</f>
        <v>0</v>
      </c>
      <c r="K8" s="15">
        <f>SUMIF(pools!$B:$B,$A8,pools!$M:$M)+SUMIF(brackets!$B:$B,$A8,brackets!$M:$M)</f>
        <v>2</v>
      </c>
      <c r="L8" s="15">
        <f t="shared" si="4"/>
        <v>7</v>
      </c>
      <c r="M8" s="16">
        <f t="shared" si="5"/>
        <v>0.7142857143</v>
      </c>
      <c r="N8" s="15">
        <f>SUMIF(pools!$B:$B,$A8,pools!$O:$O)+SUMIF(brackets!$B:$B,$A8,brackets!$O:$O)</f>
        <v>15</v>
      </c>
      <c r="O8" s="17">
        <f t="shared" si="6"/>
        <v>2.142857143</v>
      </c>
      <c r="P8" s="15">
        <f>SUMIF(pools!$B:$B,$A8,pools!$P:$P)+SUMIF(brackets!$B:$B,$A8,brackets!$P:$P)</f>
        <v>29</v>
      </c>
      <c r="Q8" s="17">
        <f t="shared" si="7"/>
        <v>4.142857143</v>
      </c>
      <c r="R8" s="15">
        <f t="shared" si="8"/>
        <v>14</v>
      </c>
      <c r="S8" s="17">
        <f t="shared" si="9"/>
        <v>1.685714286</v>
      </c>
      <c r="T8" s="15">
        <f>SUMIF(pools!$B:$B,$A8,pools!$R:$R)+SUMIF(brackets!$B:$B,$A8,brackets!$R:$R)</f>
        <v>3</v>
      </c>
      <c r="U8" s="15">
        <f>SUMIF(pools!$B:$B,$A8,pools!$S:$S)+SUMIF(brackets!$B:$B,$A8,brackets!$S:$S)</f>
        <v>1</v>
      </c>
      <c r="V8" s="15">
        <f t="shared" si="10"/>
        <v>5</v>
      </c>
      <c r="W8" s="15">
        <f>SUMIF(pools!$B:$B, $A8, pools!$I:$I) + (SUMIF(brackets!$B:$B, $A8, brackets!$I:$I) * 2)</f>
        <v>2</v>
      </c>
      <c r="X8" s="15">
        <f t="shared" si="11"/>
        <v>2</v>
      </c>
      <c r="Y8" s="15"/>
      <c r="Z8" s="15">
        <f t="shared" si="12"/>
        <v>6</v>
      </c>
    </row>
    <row r="9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3</v>
      </c>
      <c r="E9" s="12">
        <f>SUMIF(pools!$B:$B,$A9,pools!$J:$J)+SUMIF(brackets!$B:$B,$A9,brackets!$J:$J)</f>
        <v>0</v>
      </c>
      <c r="F9" s="12">
        <f t="shared" si="1"/>
        <v>3</v>
      </c>
      <c r="G9" s="13">
        <f t="shared" si="2"/>
        <v>1</v>
      </c>
      <c r="H9" s="12">
        <f t="shared" si="3"/>
        <v>3</v>
      </c>
      <c r="I9" s="12">
        <f>SUMIF(pools!$B:$B,$A9,pools!$K:$K)+SUMIF(brackets!$B:$B,$A9,brackets!$K:$K)</f>
        <v>6</v>
      </c>
      <c r="J9" s="12">
        <f>SUMIF(pools!$B:$B,$A9,pools!$L:$L)+SUMIF(brackets!$B:$B,$A9,brackets!$L:$L)</f>
        <v>0</v>
      </c>
      <c r="K9" s="12">
        <f>SUMIF(pools!$B:$B,$A9,pools!$M:$M)+SUMIF(brackets!$B:$B,$A9,brackets!$M:$M)</f>
        <v>1</v>
      </c>
      <c r="L9" s="12">
        <f t="shared" si="4"/>
        <v>7</v>
      </c>
      <c r="M9" s="13">
        <f t="shared" si="5"/>
        <v>0.8571428571</v>
      </c>
      <c r="N9" s="12">
        <f>SUMIF(pools!$B:$B,$A9,pools!$O:$O)+SUMIF(brackets!$B:$B,$A9,brackets!$O:$O)</f>
        <v>17</v>
      </c>
      <c r="O9" s="14">
        <f t="shared" si="6"/>
        <v>2.428571429</v>
      </c>
      <c r="P9" s="12">
        <f>SUMIF(pools!$B:$B,$A9,pools!$P:$P)+SUMIF(brackets!$B:$B,$A9,brackets!$P:$P)</f>
        <v>28</v>
      </c>
      <c r="Q9" s="14">
        <f t="shared" si="7"/>
        <v>4</v>
      </c>
      <c r="R9" s="12">
        <f t="shared" si="8"/>
        <v>11</v>
      </c>
      <c r="S9" s="14">
        <f t="shared" si="9"/>
        <v>1.771428571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3</v>
      </c>
      <c r="X9" s="12">
        <f t="shared" si="11"/>
        <v>1</v>
      </c>
      <c r="Y9" s="12"/>
      <c r="Z9" s="12">
        <f t="shared" si="12"/>
        <v>9</v>
      </c>
    </row>
    <row r="10">
      <c r="A10" s="15">
        <v>3.0</v>
      </c>
      <c r="B10" s="15" t="s">
        <v>43</v>
      </c>
      <c r="C10" s="15">
        <v>1.0</v>
      </c>
      <c r="D10" s="15">
        <f>SUMIF(pools!$B:$B,$A10,pools!$I:$I)+SUMIF(brackets!$B:$B,$A10,brackets!$I:$I)</f>
        <v>0</v>
      </c>
      <c r="E10" s="15">
        <f>SUMIF(pools!$B:$B,$A10,pools!$J:$J)+SUMIF(brackets!$B:$B,$A10,brackets!$J:$J)</f>
        <v>3</v>
      </c>
      <c r="F10" s="15">
        <f t="shared" si="1"/>
        <v>3</v>
      </c>
      <c r="G10" s="16">
        <f t="shared" si="2"/>
        <v>0</v>
      </c>
      <c r="H10" s="15">
        <f t="shared" si="3"/>
        <v>3</v>
      </c>
      <c r="I10" s="15">
        <f>SUMIF(pools!$B:$B,$A10,pools!$K:$K)+SUMIF(brackets!$B:$B,$A10,brackets!$K:$K)</f>
        <v>1</v>
      </c>
      <c r="J10" s="15">
        <f>SUMIF(pools!$B:$B,$A10,pools!$L:$L)+SUMIF(brackets!$B:$B,$A10,brackets!$L:$L)</f>
        <v>1</v>
      </c>
      <c r="K10" s="15">
        <f>SUMIF(pools!$B:$B,$A10,pools!$M:$M)+SUMIF(brackets!$B:$B,$A10,brackets!$M:$M)</f>
        <v>6</v>
      </c>
      <c r="L10" s="15">
        <f t="shared" si="4"/>
        <v>8</v>
      </c>
      <c r="M10" s="16">
        <f t="shared" si="5"/>
        <v>0.125</v>
      </c>
      <c r="N10" s="15">
        <f>SUMIF(pools!$B:$B,$A10,pools!$O:$O)+SUMIF(brackets!$B:$B,$A10,brackets!$O:$O)</f>
        <v>6</v>
      </c>
      <c r="O10" s="17">
        <f t="shared" si="6"/>
        <v>0.75</v>
      </c>
      <c r="P10" s="15">
        <f>SUMIF(pools!$B:$B,$A10,pools!$P:$P)+SUMIF(brackets!$B:$B,$A10,brackets!$P:$P)</f>
        <v>24</v>
      </c>
      <c r="Q10" s="17">
        <f t="shared" si="7"/>
        <v>3</v>
      </c>
      <c r="R10" s="15">
        <f t="shared" si="8"/>
        <v>18</v>
      </c>
      <c r="S10" s="17">
        <f t="shared" si="9"/>
        <v>0.9</v>
      </c>
      <c r="T10" s="15">
        <f>SUMIF(pools!$B:$B,$A10,pools!$R:$R)+SUMIF(brackets!$B:$B,$A10,brackets!$R:$R)</f>
        <v>1</v>
      </c>
      <c r="U10" s="15">
        <f>SUMIF(pools!$B:$B,$A10,pools!$S:$S)+SUMIF(brackets!$B:$B,$A10,brackets!$S:$S)</f>
        <v>0</v>
      </c>
      <c r="V10" s="15">
        <f t="shared" si="10"/>
        <v>1</v>
      </c>
      <c r="W10" s="15">
        <f>SUMIF(pools!$B:$B, $A10, pools!$I:$I) + (SUMIF(brackets!$B:$B, $A10, brackets!$I:$I) * 2)</f>
        <v>0</v>
      </c>
      <c r="X10" s="15">
        <f t="shared" si="11"/>
        <v>4</v>
      </c>
      <c r="Y10" s="15"/>
      <c r="Z10" s="15">
        <f t="shared" si="1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39.29"/>
    <col customWidth="1" min="21" max="26" width="8.71"/>
  </cols>
  <sheetData>
    <row r="1">
      <c r="A1" s="6" t="s">
        <v>44</v>
      </c>
      <c r="B1" s="6" t="s">
        <v>15</v>
      </c>
      <c r="C1" s="6" t="s">
        <v>16</v>
      </c>
      <c r="D1" s="6" t="s">
        <v>45</v>
      </c>
      <c r="I1" s="6" t="s">
        <v>46</v>
      </c>
      <c r="K1" s="6" t="s">
        <v>47</v>
      </c>
      <c r="O1" s="6" t="s">
        <v>48</v>
      </c>
      <c r="R1" s="6" t="s">
        <v>21</v>
      </c>
      <c r="T1" s="18"/>
    </row>
    <row r="2">
      <c r="D2" s="19" t="s">
        <v>49</v>
      </c>
      <c r="E2" s="19" t="s">
        <v>50</v>
      </c>
      <c r="F2" s="19" t="s">
        <v>51</v>
      </c>
      <c r="G2" s="19" t="s">
        <v>52</v>
      </c>
      <c r="H2" s="19" t="s">
        <v>53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54</v>
      </c>
      <c r="P2" s="19" t="s">
        <v>34</v>
      </c>
      <c r="Q2" s="19" t="s">
        <v>37</v>
      </c>
      <c r="R2" s="20" t="s">
        <v>55</v>
      </c>
      <c r="S2" s="21" t="s">
        <v>55</v>
      </c>
      <c r="T2" s="19" t="s">
        <v>56</v>
      </c>
    </row>
    <row r="3">
      <c r="A3" s="22">
        <v>1.0</v>
      </c>
      <c r="B3" s="23">
        <v>0.0</v>
      </c>
      <c r="C3" s="23" t="s">
        <v>40</v>
      </c>
      <c r="D3" s="23">
        <v>1.0</v>
      </c>
      <c r="E3" s="23">
        <v>1.0</v>
      </c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>IF(D3&gt;D4,1,0)+IF(E3&gt;E4,1,0)+IF(F3&gt;F4,1,0)+IF(G3&gt;G4,1,0)+IF(H3&gt;H4,1,0)</f>
        <v>0</v>
      </c>
      <c r="L3" s="24">
        <f t="shared" ref="L3:L122" si="2">N3-K3-M3</f>
        <v>0</v>
      </c>
      <c r="M3" s="24">
        <f>K4</f>
        <v>2</v>
      </c>
      <c r="N3" s="24">
        <f t="shared" ref="N3:N122" si="3">IF(ISBLANK(D3),0,1)+IF(ISBLANK(E3),0,1)+IF(ISBLANK(F3),0,1)+IF(ISBLANK(G3),0,1)+IF(ISBLANK(H3),0,1)</f>
        <v>2</v>
      </c>
      <c r="O3" s="24">
        <f t="shared" ref="O3:O122" si="4">SUM(D3:H3)</f>
        <v>2</v>
      </c>
      <c r="P3" s="24">
        <f>COUNTIF(D4:H4,"&lt;&gt;") * 5 -SUM(D4:H4)</f>
        <v>1</v>
      </c>
      <c r="Q3" s="24">
        <f t="shared" ref="Q3:Q122" si="5">IFERROR(O3-P3,0)</f>
        <v>1</v>
      </c>
      <c r="R3" s="24" t="s">
        <v>55</v>
      </c>
      <c r="S3" s="24" t="s">
        <v>55</v>
      </c>
      <c r="T3" s="25"/>
      <c r="U3" s="26"/>
      <c r="V3" s="26"/>
      <c r="W3" s="26"/>
      <c r="X3" s="26"/>
      <c r="Y3" s="26"/>
      <c r="Z3" s="26"/>
    </row>
    <row r="4">
      <c r="A4" s="27"/>
      <c r="B4" s="23">
        <v>1.0</v>
      </c>
      <c r="C4" s="23" t="s">
        <v>57</v>
      </c>
      <c r="D4" s="23">
        <v>4.0</v>
      </c>
      <c r="E4" s="23">
        <v>5.0</v>
      </c>
      <c r="F4" s="24"/>
      <c r="G4" s="24"/>
      <c r="H4" s="24"/>
      <c r="I4" s="24">
        <f>IF(K4&gt;K3,1,0)</f>
        <v>1</v>
      </c>
      <c r="J4" s="24">
        <f t="shared" si="1"/>
        <v>0</v>
      </c>
      <c r="K4" s="24">
        <f>IF(D4&gt;D3,1,0)+IF(E4&gt;E3,1,0)+IF(F4&gt;F3,1,0)+IF(G4&gt;G3,1,0)+IF(H4&gt;H3,1,0)</f>
        <v>2</v>
      </c>
      <c r="L4" s="24">
        <f t="shared" si="2"/>
        <v>0</v>
      </c>
      <c r="M4" s="24">
        <f>K3</f>
        <v>0</v>
      </c>
      <c r="N4" s="24">
        <f t="shared" si="3"/>
        <v>2</v>
      </c>
      <c r="O4" s="24">
        <f t="shared" si="4"/>
        <v>9</v>
      </c>
      <c r="P4" s="24">
        <f>COUNTIF(D3:H3,"&lt;&gt;") * 5 -SUM(D3:H3)</f>
        <v>8</v>
      </c>
      <c r="Q4" s="24">
        <f t="shared" si="5"/>
        <v>1</v>
      </c>
      <c r="R4" s="24" t="s">
        <v>55</v>
      </c>
      <c r="S4" s="24" t="s">
        <v>55</v>
      </c>
      <c r="T4" s="25"/>
      <c r="U4" s="26"/>
      <c r="V4" s="26"/>
      <c r="W4" s="26"/>
      <c r="X4" s="26"/>
      <c r="Y4" s="26"/>
      <c r="Z4" s="26"/>
    </row>
    <row r="5">
      <c r="A5" s="28">
        <v>2.0</v>
      </c>
      <c r="B5" s="29">
        <v>2.0</v>
      </c>
      <c r="C5" s="29" t="s">
        <v>42</v>
      </c>
      <c r="D5" s="29">
        <v>3.0</v>
      </c>
      <c r="E5" s="29">
        <v>4.0</v>
      </c>
      <c r="F5" s="30"/>
      <c r="G5" s="30"/>
      <c r="H5" s="30"/>
      <c r="I5" s="30">
        <f>IF(K5&gt;K6,1,0)</f>
        <v>1</v>
      </c>
      <c r="J5" s="30">
        <f t="shared" si="1"/>
        <v>0</v>
      </c>
      <c r="K5" s="30">
        <f>IF(D5&gt;D6,1,0)+IF(E5&gt;E6,1,0)+IF(F5&gt;F6,1,0)+IF(G5&gt;G6,1,0)+IF(H5&gt;H6,1,0)</f>
        <v>2</v>
      </c>
      <c r="L5" s="30">
        <f t="shared" si="2"/>
        <v>0</v>
      </c>
      <c r="M5" s="30">
        <f>K6</f>
        <v>0</v>
      </c>
      <c r="N5" s="30">
        <f t="shared" si="3"/>
        <v>2</v>
      </c>
      <c r="O5" s="30">
        <f t="shared" si="4"/>
        <v>7</v>
      </c>
      <c r="P5" s="30">
        <f>COUNTIF(D6:H6,"&lt;&gt;") * 5 -SUM(D6:H6)</f>
        <v>8</v>
      </c>
      <c r="Q5" s="30">
        <f t="shared" si="5"/>
        <v>-1</v>
      </c>
      <c r="R5" s="30" t="s">
        <v>55</v>
      </c>
      <c r="S5" s="30" t="s">
        <v>55</v>
      </c>
      <c r="T5" s="31"/>
      <c r="U5" s="32"/>
      <c r="V5" s="32"/>
      <c r="W5" s="32"/>
      <c r="X5" s="32"/>
      <c r="Y5" s="32"/>
      <c r="Z5" s="32"/>
    </row>
    <row r="6">
      <c r="A6" s="27"/>
      <c r="B6" s="29">
        <v>3.0</v>
      </c>
      <c r="C6" s="29" t="s">
        <v>58</v>
      </c>
      <c r="D6" s="29">
        <v>1.0</v>
      </c>
      <c r="E6" s="29">
        <v>1.0</v>
      </c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2</v>
      </c>
      <c r="N6" s="30">
        <f t="shared" si="3"/>
        <v>2</v>
      </c>
      <c r="O6" s="30">
        <f t="shared" si="4"/>
        <v>2</v>
      </c>
      <c r="P6" s="30">
        <f>COUNTIF(D5:H5,"&lt;&gt;") * 5 -SUM(D5:H5)</f>
        <v>3</v>
      </c>
      <c r="Q6" s="30">
        <f t="shared" si="5"/>
        <v>-1</v>
      </c>
      <c r="R6" s="30" t="s">
        <v>55</v>
      </c>
      <c r="S6" s="30" t="s">
        <v>55</v>
      </c>
      <c r="T6" s="31"/>
      <c r="U6" s="32"/>
      <c r="V6" s="32"/>
      <c r="W6" s="32"/>
      <c r="X6" s="32"/>
      <c r="Y6" s="32"/>
      <c r="Z6" s="32"/>
    </row>
    <row r="7">
      <c r="A7" s="22">
        <v>3.0</v>
      </c>
      <c r="B7" s="23">
        <v>0.0</v>
      </c>
      <c r="C7" s="23" t="s">
        <v>40</v>
      </c>
      <c r="D7" s="23">
        <v>1.0</v>
      </c>
      <c r="E7" s="23">
        <v>0.0</v>
      </c>
      <c r="F7" s="24"/>
      <c r="G7" s="24"/>
      <c r="H7" s="24"/>
      <c r="I7" s="24">
        <f>IF(K7&gt;K8,1,0)</f>
        <v>0</v>
      </c>
      <c r="J7" s="24">
        <f t="shared" si="1"/>
        <v>1</v>
      </c>
      <c r="K7" s="24">
        <f>IF(D7&gt;D8,1,0)+IF(E7&gt;E8,1,0)+IF(F7&gt;F8,1,0)+IF(G7&gt;G8,1,0)+IF(H7&gt;H8,1,0)</f>
        <v>0</v>
      </c>
      <c r="L7" s="24">
        <f t="shared" si="2"/>
        <v>0</v>
      </c>
      <c r="M7" s="24">
        <f>K8</f>
        <v>2</v>
      </c>
      <c r="N7" s="24">
        <f t="shared" si="3"/>
        <v>2</v>
      </c>
      <c r="O7" s="24">
        <f t="shared" si="4"/>
        <v>1</v>
      </c>
      <c r="P7" s="24">
        <f>COUNTIF(D8:H8,"&lt;&gt;") * 5 -SUM(D8:H8)</f>
        <v>4</v>
      </c>
      <c r="Q7" s="24">
        <f t="shared" si="5"/>
        <v>-3</v>
      </c>
      <c r="R7" s="24" t="s">
        <v>55</v>
      </c>
      <c r="S7" s="24" t="s">
        <v>55</v>
      </c>
      <c r="T7" s="25"/>
      <c r="U7" s="26"/>
      <c r="V7" s="26"/>
      <c r="W7" s="26"/>
      <c r="X7" s="26"/>
      <c r="Y7" s="26"/>
      <c r="Z7" s="26"/>
    </row>
    <row r="8">
      <c r="A8" s="27"/>
      <c r="B8" s="23">
        <v>2.0</v>
      </c>
      <c r="C8" s="23" t="s">
        <v>42</v>
      </c>
      <c r="D8" s="23">
        <v>4.0</v>
      </c>
      <c r="E8" s="23">
        <v>2.0</v>
      </c>
      <c r="F8" s="24"/>
      <c r="G8" s="24"/>
      <c r="H8" s="24"/>
      <c r="I8" s="24">
        <f>IF(K8&gt;K7,1,0)</f>
        <v>1</v>
      </c>
      <c r="J8" s="24">
        <f t="shared" si="1"/>
        <v>0</v>
      </c>
      <c r="K8" s="24">
        <f>IF(D8&gt;D7,1,0)+IF(E8&gt;E7,1,0)+IF(F8&gt;F7,1,0)+IF(G8&gt;G7,1,0)+IF(H8&gt;H7,1,0)</f>
        <v>2</v>
      </c>
      <c r="L8" s="24">
        <f t="shared" si="2"/>
        <v>0</v>
      </c>
      <c r="M8" s="24">
        <f>K7</f>
        <v>0</v>
      </c>
      <c r="N8" s="24">
        <f t="shared" si="3"/>
        <v>2</v>
      </c>
      <c r="O8" s="24">
        <f t="shared" si="4"/>
        <v>6</v>
      </c>
      <c r="P8" s="24">
        <f>COUNTIF(D7:H7,"&lt;&gt;") * 5 -SUM(D7:H7)</f>
        <v>9</v>
      </c>
      <c r="Q8" s="24">
        <f t="shared" si="5"/>
        <v>-3</v>
      </c>
      <c r="R8" s="24" t="s">
        <v>55</v>
      </c>
      <c r="S8" s="24" t="s">
        <v>55</v>
      </c>
      <c r="T8" s="25"/>
      <c r="U8" s="26"/>
      <c r="V8" s="26"/>
      <c r="W8" s="26"/>
      <c r="X8" s="26"/>
      <c r="Y8" s="26"/>
      <c r="Z8" s="26"/>
    </row>
    <row r="9">
      <c r="A9" s="28">
        <v>4.0</v>
      </c>
      <c r="B9" s="29">
        <v>1.0</v>
      </c>
      <c r="C9" s="29" t="s">
        <v>57</v>
      </c>
      <c r="D9" s="29">
        <v>1.0</v>
      </c>
      <c r="E9" s="29">
        <v>1.0</v>
      </c>
      <c r="F9" s="30"/>
      <c r="G9" s="30"/>
      <c r="H9" s="30"/>
      <c r="I9" s="30">
        <f>IF(K9&gt;K10,1,0)</f>
        <v>1</v>
      </c>
      <c r="J9" s="30">
        <f t="shared" si="1"/>
        <v>0</v>
      </c>
      <c r="K9" s="30">
        <f>IF(D9&gt;D10,1,0)+IF(E9&gt;E10,1,0)+IF(F9&gt;F10,1,0)+IF(G9&gt;G10,1,0)+IF(H9&gt;H10,1,0)</f>
        <v>2</v>
      </c>
      <c r="L9" s="30">
        <f t="shared" si="2"/>
        <v>0</v>
      </c>
      <c r="M9" s="30">
        <f>K10</f>
        <v>0</v>
      </c>
      <c r="N9" s="30">
        <f t="shared" si="3"/>
        <v>2</v>
      </c>
      <c r="O9" s="30">
        <f t="shared" si="4"/>
        <v>2</v>
      </c>
      <c r="P9" s="30">
        <f>COUNTIF(D10:H10,"&lt;&gt;") * 5 -SUM(D10:H10)</f>
        <v>10</v>
      </c>
      <c r="Q9" s="30">
        <f t="shared" si="5"/>
        <v>-8</v>
      </c>
      <c r="R9" s="29">
        <v>3.0</v>
      </c>
      <c r="S9" s="29">
        <v>1.0</v>
      </c>
      <c r="T9" s="33" t="s">
        <v>59</v>
      </c>
      <c r="U9" s="32"/>
      <c r="V9" s="32"/>
      <c r="W9" s="32"/>
      <c r="X9" s="32"/>
      <c r="Y9" s="32"/>
      <c r="Z9" s="32"/>
    </row>
    <row r="10">
      <c r="A10" s="27"/>
      <c r="B10" s="29">
        <v>3.0</v>
      </c>
      <c r="C10" s="29" t="s">
        <v>58</v>
      </c>
      <c r="D10" s="29">
        <v>0.0</v>
      </c>
      <c r="E10" s="29">
        <v>0.0</v>
      </c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>IF(D10&gt;D9,1,0)+IF(E10&gt;E9,1,0)+IF(F10&gt;F9,1,0)+IF(G10&gt;G9,1,0)+IF(H10&gt;H9,1,0)</f>
        <v>0</v>
      </c>
      <c r="L10" s="30">
        <f t="shared" si="2"/>
        <v>0</v>
      </c>
      <c r="M10" s="30">
        <f>K9</f>
        <v>2</v>
      </c>
      <c r="N10" s="30">
        <f t="shared" si="3"/>
        <v>2</v>
      </c>
      <c r="O10" s="30">
        <f t="shared" si="4"/>
        <v>0</v>
      </c>
      <c r="P10" s="30">
        <f>COUNTIF(D9:H9,"&lt;&gt;") * 5 -SUM(D9:H9)</f>
        <v>8</v>
      </c>
      <c r="Q10" s="30">
        <f t="shared" si="5"/>
        <v>-8</v>
      </c>
      <c r="R10" s="29"/>
      <c r="S10" s="30" t="s">
        <v>55</v>
      </c>
      <c r="T10" s="33"/>
      <c r="U10" s="32"/>
      <c r="V10" s="32"/>
      <c r="W10" s="32"/>
      <c r="X10" s="32"/>
      <c r="Y10" s="32"/>
      <c r="Z10" s="32"/>
    </row>
    <row r="11">
      <c r="A11" s="22">
        <v>5.0</v>
      </c>
      <c r="B11" s="23">
        <v>0.0</v>
      </c>
      <c r="C11" s="23" t="s">
        <v>40</v>
      </c>
      <c r="D11" s="23">
        <v>1.0</v>
      </c>
      <c r="E11" s="23">
        <v>2.0</v>
      </c>
      <c r="F11" s="23">
        <v>0.0</v>
      </c>
      <c r="G11" s="23">
        <v>4.0</v>
      </c>
      <c r="H11" s="24"/>
      <c r="I11" s="24">
        <f>IF(K11&gt;K12,1,0)</f>
        <v>1</v>
      </c>
      <c r="J11" s="24">
        <f t="shared" si="1"/>
        <v>0</v>
      </c>
      <c r="K11" s="24">
        <f>IF(D11&gt;D12,1,0)+IF(E11&gt;E12,1,0)+IF(F11&gt;F12,1,0)+IF(G11&gt;G12,1,0)+IF(H11&gt;H12,1,0)</f>
        <v>2</v>
      </c>
      <c r="L11" s="24">
        <f t="shared" si="2"/>
        <v>1</v>
      </c>
      <c r="M11" s="24">
        <f>K12</f>
        <v>1</v>
      </c>
      <c r="N11" s="24">
        <f t="shared" si="3"/>
        <v>4</v>
      </c>
      <c r="O11" s="24">
        <f t="shared" si="4"/>
        <v>7</v>
      </c>
      <c r="P11" s="24">
        <f>COUNTIF(D12:H12,"&lt;&gt;") * 5 -SUM(D12:H12)</f>
        <v>16</v>
      </c>
      <c r="Q11" s="24">
        <f t="shared" si="5"/>
        <v>-9</v>
      </c>
      <c r="R11" s="24" t="s">
        <v>55</v>
      </c>
      <c r="S11" s="24" t="s">
        <v>55</v>
      </c>
      <c r="T11" s="25"/>
      <c r="U11" s="26"/>
      <c r="V11" s="26"/>
      <c r="W11" s="26"/>
      <c r="X11" s="26"/>
      <c r="Y11" s="26"/>
      <c r="Z11" s="26"/>
    </row>
    <row r="12">
      <c r="A12" s="27"/>
      <c r="B12" s="23">
        <v>3.0</v>
      </c>
      <c r="C12" s="23" t="s">
        <v>58</v>
      </c>
      <c r="D12" s="23">
        <v>3.0</v>
      </c>
      <c r="E12" s="23">
        <v>0.0</v>
      </c>
      <c r="F12" s="23">
        <v>0.0</v>
      </c>
      <c r="G12" s="23">
        <v>1.0</v>
      </c>
      <c r="H12" s="24"/>
      <c r="I12" s="24">
        <f>IF(K12&gt;K11,1,0)</f>
        <v>0</v>
      </c>
      <c r="J12" s="24">
        <f t="shared" si="1"/>
        <v>1</v>
      </c>
      <c r="K12" s="24">
        <f>IF(D12&gt;D11,1,0)+IF(E12&gt;E11,1,0)+IF(F12&gt;F11,1,0)+IF(G12&gt;G11,1,0)+IF(H12&gt;H11,1,0)</f>
        <v>1</v>
      </c>
      <c r="L12" s="24">
        <f t="shared" si="2"/>
        <v>1</v>
      </c>
      <c r="M12" s="24">
        <f>K11</f>
        <v>2</v>
      </c>
      <c r="N12" s="24">
        <f t="shared" si="3"/>
        <v>4</v>
      </c>
      <c r="O12" s="24">
        <f t="shared" si="4"/>
        <v>4</v>
      </c>
      <c r="P12" s="24">
        <f>COUNTIF(D11:H11,"&lt;&gt;") * 5 -SUM(D11:H11)</f>
        <v>13</v>
      </c>
      <c r="Q12" s="24">
        <f t="shared" si="5"/>
        <v>-9</v>
      </c>
      <c r="R12" s="23">
        <v>1.0</v>
      </c>
      <c r="S12" s="24" t="s">
        <v>55</v>
      </c>
      <c r="T12" s="34" t="s">
        <v>60</v>
      </c>
      <c r="U12" s="26"/>
      <c r="V12" s="26"/>
      <c r="W12" s="26"/>
      <c r="X12" s="26"/>
      <c r="Y12" s="26"/>
      <c r="Z12" s="26"/>
    </row>
    <row r="13">
      <c r="A13" s="28">
        <v>6.0</v>
      </c>
      <c r="B13" s="29">
        <v>1.0</v>
      </c>
      <c r="C13" s="29" t="s">
        <v>57</v>
      </c>
      <c r="D13" s="29">
        <v>3.0</v>
      </c>
      <c r="E13" s="29">
        <v>1.0</v>
      </c>
      <c r="F13" s="29">
        <v>0.0</v>
      </c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1</v>
      </c>
      <c r="L13" s="30">
        <f t="shared" si="2"/>
        <v>0</v>
      </c>
      <c r="M13" s="30">
        <f>K14</f>
        <v>2</v>
      </c>
      <c r="N13" s="30">
        <f t="shared" si="3"/>
        <v>3</v>
      </c>
      <c r="O13" s="30">
        <f t="shared" si="4"/>
        <v>4</v>
      </c>
      <c r="P13" s="30">
        <f>COUNTIF(D14:H14,"&lt;&gt;") * 5 -SUM(D14:H14)</f>
        <v>11</v>
      </c>
      <c r="Q13" s="30">
        <f t="shared" si="5"/>
        <v>-7</v>
      </c>
      <c r="R13" s="30" t="s">
        <v>55</v>
      </c>
      <c r="S13" s="30" t="s">
        <v>55</v>
      </c>
      <c r="T13" s="31"/>
      <c r="U13" s="32"/>
      <c r="V13" s="32"/>
      <c r="W13" s="32"/>
      <c r="X13" s="32"/>
      <c r="Y13" s="32"/>
      <c r="Z13" s="32"/>
    </row>
    <row r="14">
      <c r="A14" s="27"/>
      <c r="B14" s="29">
        <v>2.0</v>
      </c>
      <c r="C14" s="29" t="s">
        <v>42</v>
      </c>
      <c r="D14" s="29">
        <v>1.0</v>
      </c>
      <c r="E14" s="29">
        <v>2.0</v>
      </c>
      <c r="F14" s="29">
        <v>1.0</v>
      </c>
      <c r="G14" s="30"/>
      <c r="H14" s="30"/>
      <c r="I14" s="30">
        <f>IF(K14&gt;K13,1,0)</f>
        <v>1</v>
      </c>
      <c r="J14" s="30">
        <f t="shared" si="1"/>
        <v>0</v>
      </c>
      <c r="K14" s="30">
        <f>IF(D14&gt;D13,1,0)+IF(E14&gt;E13,1,0)+IF(F14&gt;F13,1,0)+IF(G14&gt;G13,1,0)+IF(H14&gt;H13,1,0)</f>
        <v>2</v>
      </c>
      <c r="L14" s="30">
        <f t="shared" si="2"/>
        <v>0</v>
      </c>
      <c r="M14" s="30">
        <f>K13</f>
        <v>1</v>
      </c>
      <c r="N14" s="30">
        <f t="shared" si="3"/>
        <v>3</v>
      </c>
      <c r="O14" s="30">
        <f t="shared" si="4"/>
        <v>4</v>
      </c>
      <c r="P14" s="30">
        <f>COUNTIF(D13:H13,"&lt;&gt;") * 5 -SUM(D13:H13)</f>
        <v>11</v>
      </c>
      <c r="Q14" s="30">
        <f t="shared" si="5"/>
        <v>-7</v>
      </c>
      <c r="R14" s="30" t="s">
        <v>55</v>
      </c>
      <c r="S14" s="30" t="s">
        <v>55</v>
      </c>
      <c r="T14" s="31"/>
      <c r="U14" s="32"/>
      <c r="V14" s="32"/>
      <c r="W14" s="32"/>
      <c r="X14" s="32"/>
      <c r="Y14" s="32"/>
      <c r="Z14" s="32"/>
    </row>
    <row r="15">
      <c r="A15" s="22">
        <v>7.0</v>
      </c>
      <c r="B15" s="24" t="s">
        <v>55</v>
      </c>
      <c r="C15" s="24" t="s">
        <v>55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>IF(D15&gt;D16,1,0)+IF(E15&gt;E16,1,0)+IF(F15&gt;F16,1,0)+IF(G15&gt;G16,1,0)+IF(H15&gt;H16,1,0)</f>
        <v>0</v>
      </c>
      <c r="L15" s="24">
        <f t="shared" si="2"/>
        <v>0</v>
      </c>
      <c r="M15" s="24">
        <f>K16</f>
        <v>0</v>
      </c>
      <c r="N15" s="24">
        <f t="shared" si="3"/>
        <v>0</v>
      </c>
      <c r="O15" s="24">
        <f t="shared" si="4"/>
        <v>0</v>
      </c>
      <c r="P15" s="24">
        <f>COUNTIF(D16:H16,"&lt;&gt;") * 5 -SUM(D16:H16)</f>
        <v>0</v>
      </c>
      <c r="Q15" s="24">
        <f t="shared" si="5"/>
        <v>0</v>
      </c>
      <c r="R15" s="24" t="s">
        <v>55</v>
      </c>
      <c r="S15" s="24" t="s">
        <v>55</v>
      </c>
      <c r="T15" s="25"/>
      <c r="U15" s="26"/>
      <c r="V15" s="26"/>
      <c r="W15" s="26"/>
      <c r="X15" s="26"/>
      <c r="Y15" s="26"/>
      <c r="Z15" s="26"/>
    </row>
    <row r="16">
      <c r="A16" s="27"/>
      <c r="B16" s="24" t="s">
        <v>55</v>
      </c>
      <c r="C16" s="24" t="s">
        <v>55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0</v>
      </c>
      <c r="L16" s="24">
        <f t="shared" si="2"/>
        <v>0</v>
      </c>
      <c r="M16" s="24">
        <f>K15</f>
        <v>0</v>
      </c>
      <c r="N16" s="24">
        <f t="shared" si="3"/>
        <v>0</v>
      </c>
      <c r="O16" s="24">
        <f t="shared" si="4"/>
        <v>0</v>
      </c>
      <c r="P16" s="24">
        <f>COUNTIF(D15:H15,"&lt;&gt;") * 5 -SUM(D15:H15)</f>
        <v>0</v>
      </c>
      <c r="Q16" s="24">
        <f t="shared" si="5"/>
        <v>0</v>
      </c>
      <c r="R16" s="24" t="s">
        <v>55</v>
      </c>
      <c r="S16" s="24" t="s">
        <v>55</v>
      </c>
      <c r="T16" s="25"/>
      <c r="U16" s="26"/>
      <c r="V16" s="26"/>
      <c r="W16" s="26"/>
      <c r="X16" s="26"/>
      <c r="Y16" s="26"/>
      <c r="Z16" s="26"/>
    </row>
    <row r="17">
      <c r="A17" s="28">
        <v>8.0</v>
      </c>
      <c r="B17" s="30" t="s">
        <v>55</v>
      </c>
      <c r="C17" s="30" t="s">
        <v>55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>IF(D17&gt;D18,1,0)+IF(E17&gt;E18,1,0)+IF(F17&gt;F18,1,0)+IF(G17&gt;G18,1,0)+IF(H17&gt;H18,1,0)</f>
        <v>0</v>
      </c>
      <c r="L17" s="30">
        <f t="shared" si="2"/>
        <v>0</v>
      </c>
      <c r="M17" s="30">
        <f>K18</f>
        <v>0</v>
      </c>
      <c r="N17" s="30">
        <f t="shared" si="3"/>
        <v>0</v>
      </c>
      <c r="O17" s="30">
        <f t="shared" si="4"/>
        <v>0</v>
      </c>
      <c r="P17" s="30">
        <f>COUNTIF(D18:H18,"&lt;&gt;") * 5 -SUM(D18:H18)</f>
        <v>0</v>
      </c>
      <c r="Q17" s="30">
        <f t="shared" si="5"/>
        <v>0</v>
      </c>
      <c r="R17" s="30" t="s">
        <v>55</v>
      </c>
      <c r="S17" s="30" t="s">
        <v>55</v>
      </c>
      <c r="T17" s="31"/>
      <c r="U17" s="32"/>
      <c r="V17" s="32"/>
      <c r="W17" s="32"/>
      <c r="X17" s="32"/>
      <c r="Y17" s="32"/>
      <c r="Z17" s="32"/>
    </row>
    <row r="18">
      <c r="A18" s="27"/>
      <c r="B18" s="30" t="s">
        <v>55</v>
      </c>
      <c r="C18" s="30" t="s">
        <v>55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0</v>
      </c>
      <c r="N18" s="30">
        <f t="shared" si="3"/>
        <v>0</v>
      </c>
      <c r="O18" s="30">
        <f t="shared" si="4"/>
        <v>0</v>
      </c>
      <c r="P18" s="30">
        <f>COUNTIF(D17:H17,"&lt;&gt;") * 5 -SUM(D17:H17)</f>
        <v>0</v>
      </c>
      <c r="Q18" s="30">
        <f t="shared" si="5"/>
        <v>0</v>
      </c>
      <c r="R18" s="30" t="s">
        <v>55</v>
      </c>
      <c r="S18" s="30" t="s">
        <v>55</v>
      </c>
      <c r="T18" s="31"/>
      <c r="U18" s="32"/>
      <c r="V18" s="32"/>
      <c r="W18" s="32"/>
      <c r="X18" s="32"/>
      <c r="Y18" s="32"/>
      <c r="Z18" s="32"/>
    </row>
    <row r="19">
      <c r="A19" s="22">
        <v>9.0</v>
      </c>
      <c r="B19" s="24" t="s">
        <v>55</v>
      </c>
      <c r="C19" s="24" t="s">
        <v>55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>IF(D19&gt;D20,1,0)+IF(E19&gt;E20,1,0)+IF(F19&gt;F20,1,0)+IF(G19&gt;G20,1,0)+IF(H19&gt;H20,1,0)</f>
        <v>0</v>
      </c>
      <c r="L19" s="24">
        <f t="shared" si="2"/>
        <v>0</v>
      </c>
      <c r="M19" s="24">
        <f>K20</f>
        <v>0</v>
      </c>
      <c r="N19" s="24">
        <f t="shared" si="3"/>
        <v>0</v>
      </c>
      <c r="O19" s="24">
        <f t="shared" si="4"/>
        <v>0</v>
      </c>
      <c r="P19" s="24">
        <f>COUNTIF(D20:H20,"&lt;&gt;") * 5 -SUM(D20:H20)</f>
        <v>0</v>
      </c>
      <c r="Q19" s="24">
        <f t="shared" si="5"/>
        <v>0</v>
      </c>
      <c r="R19" s="24" t="s">
        <v>55</v>
      </c>
      <c r="S19" s="24" t="s">
        <v>55</v>
      </c>
      <c r="T19" s="25"/>
      <c r="U19" s="26"/>
      <c r="V19" s="26"/>
      <c r="W19" s="26"/>
      <c r="X19" s="26"/>
      <c r="Y19" s="26"/>
      <c r="Z19" s="26"/>
    </row>
    <row r="20">
      <c r="A20" s="27"/>
      <c r="B20" s="24" t="s">
        <v>55</v>
      </c>
      <c r="C20" s="24" t="s">
        <v>55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0</v>
      </c>
      <c r="N20" s="24">
        <f t="shared" si="3"/>
        <v>0</v>
      </c>
      <c r="O20" s="24">
        <f t="shared" si="4"/>
        <v>0</v>
      </c>
      <c r="P20" s="24">
        <f>COUNTIF(D19:H19,"&lt;&gt;") * 5 -SUM(D19:H19)</f>
        <v>0</v>
      </c>
      <c r="Q20" s="24">
        <f t="shared" si="5"/>
        <v>0</v>
      </c>
      <c r="R20" s="24" t="s">
        <v>55</v>
      </c>
      <c r="S20" s="24" t="s">
        <v>55</v>
      </c>
      <c r="T20" s="25"/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30" t="s">
        <v>55</v>
      </c>
      <c r="C21" s="30" t="s">
        <v>55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>IF(D21&gt;D22,1,0)+IF(E21&gt;E22,1,0)+IF(F21&gt;F22,1,0)+IF(G21&gt;G22,1,0)+IF(H21&gt;H22,1,0)</f>
        <v>0</v>
      </c>
      <c r="L21" s="30">
        <f t="shared" si="2"/>
        <v>0</v>
      </c>
      <c r="M21" s="30">
        <f>K22</f>
        <v>0</v>
      </c>
      <c r="N21" s="30">
        <f t="shared" si="3"/>
        <v>0</v>
      </c>
      <c r="O21" s="30">
        <f t="shared" si="4"/>
        <v>0</v>
      </c>
      <c r="P21" s="30">
        <f>COUNTIF(D22:H22,"&lt;&gt;") * 5 -SUM(D22:H22)</f>
        <v>0</v>
      </c>
      <c r="Q21" s="30">
        <f t="shared" si="5"/>
        <v>0</v>
      </c>
      <c r="R21" s="30" t="s">
        <v>55</v>
      </c>
      <c r="S21" s="30" t="s">
        <v>55</v>
      </c>
      <c r="T21" s="31"/>
      <c r="U21" s="32"/>
      <c r="V21" s="32"/>
      <c r="W21" s="32"/>
      <c r="X21" s="32"/>
      <c r="Y21" s="32"/>
      <c r="Z21" s="32"/>
    </row>
    <row r="22" ht="15.75" customHeight="1">
      <c r="A22" s="27"/>
      <c r="B22" s="30" t="s">
        <v>55</v>
      </c>
      <c r="C22" s="30" t="s">
        <v>55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0</v>
      </c>
      <c r="N22" s="30">
        <f t="shared" si="3"/>
        <v>0</v>
      </c>
      <c r="O22" s="30">
        <f t="shared" si="4"/>
        <v>0</v>
      </c>
      <c r="P22" s="30">
        <f>COUNTIF(D21:H21,"&lt;&gt;") * 5 -SUM(D21:H21)</f>
        <v>0</v>
      </c>
      <c r="Q22" s="30">
        <f t="shared" si="5"/>
        <v>0</v>
      </c>
      <c r="R22" s="30" t="s">
        <v>55</v>
      </c>
      <c r="S22" s="30" t="s">
        <v>55</v>
      </c>
      <c r="T22" s="31"/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4" t="s">
        <v>55</v>
      </c>
      <c r="C23" s="24" t="s">
        <v>55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0</v>
      </c>
      <c r="N23" s="24">
        <f t="shared" si="3"/>
        <v>0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55</v>
      </c>
      <c r="S23" s="24" t="s">
        <v>55</v>
      </c>
      <c r="T23" s="25"/>
      <c r="U23" s="26"/>
      <c r="V23" s="26"/>
      <c r="W23" s="26"/>
      <c r="X23" s="26"/>
      <c r="Y23" s="26"/>
      <c r="Z23" s="26"/>
    </row>
    <row r="24" ht="15.75" customHeight="1">
      <c r="A24" s="27"/>
      <c r="B24" s="24" t="s">
        <v>55</v>
      </c>
      <c r="C24" s="24" t="s">
        <v>55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0</v>
      </c>
      <c r="N24" s="24">
        <f t="shared" si="3"/>
        <v>0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55</v>
      </c>
      <c r="S24" s="24" t="s">
        <v>55</v>
      </c>
      <c r="T24" s="25"/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30" t="s">
        <v>55</v>
      </c>
      <c r="C25" s="30" t="s">
        <v>55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0</v>
      </c>
      <c r="N25" s="30">
        <f t="shared" si="3"/>
        <v>0</v>
      </c>
      <c r="O25" s="30">
        <f t="shared" si="4"/>
        <v>0</v>
      </c>
      <c r="P25" s="30">
        <f>COUNTIF(D26:H26,"&lt;&gt;") * 5 -SUM(D26:H26)</f>
        <v>0</v>
      </c>
      <c r="Q25" s="30">
        <f t="shared" si="5"/>
        <v>0</v>
      </c>
      <c r="R25" s="30" t="s">
        <v>55</v>
      </c>
      <c r="S25" s="30" t="s">
        <v>55</v>
      </c>
      <c r="T25" s="31"/>
      <c r="U25" s="32"/>
      <c r="V25" s="32"/>
      <c r="W25" s="32"/>
      <c r="X25" s="32"/>
      <c r="Y25" s="32"/>
      <c r="Z25" s="32"/>
    </row>
    <row r="26" ht="15.75" customHeight="1">
      <c r="A26" s="27"/>
      <c r="B26" s="30" t="s">
        <v>55</v>
      </c>
      <c r="C26" s="30" t="s">
        <v>55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0</v>
      </c>
      <c r="N26" s="30">
        <f t="shared" si="3"/>
        <v>0</v>
      </c>
      <c r="O26" s="30">
        <f t="shared" si="4"/>
        <v>0</v>
      </c>
      <c r="P26" s="30">
        <f>COUNTIF(D25:H25,"&lt;&gt;") * 5 -SUM(D25:H25)</f>
        <v>0</v>
      </c>
      <c r="Q26" s="30">
        <f t="shared" si="5"/>
        <v>0</v>
      </c>
      <c r="R26" s="30" t="s">
        <v>55</v>
      </c>
      <c r="S26" s="30" t="s">
        <v>55</v>
      </c>
      <c r="T26" s="31"/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4" t="s">
        <v>55</v>
      </c>
      <c r="C27" s="24" t="s">
        <v>55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0</v>
      </c>
      <c r="N27" s="24">
        <f t="shared" si="3"/>
        <v>0</v>
      </c>
      <c r="O27" s="24">
        <f t="shared" si="4"/>
        <v>0</v>
      </c>
      <c r="P27" s="24">
        <f>COUNTIF(D28:H28,"&lt;&gt;") * 5 -SUM(D28:H28)</f>
        <v>0</v>
      </c>
      <c r="Q27" s="24">
        <f t="shared" si="5"/>
        <v>0</v>
      </c>
      <c r="R27" s="24" t="s">
        <v>55</v>
      </c>
      <c r="S27" s="24" t="s">
        <v>55</v>
      </c>
      <c r="T27" s="25"/>
      <c r="U27" s="26"/>
      <c r="V27" s="26"/>
      <c r="W27" s="26"/>
      <c r="X27" s="26"/>
      <c r="Y27" s="26"/>
      <c r="Z27" s="26"/>
    </row>
    <row r="28" ht="15.75" customHeight="1">
      <c r="A28" s="27"/>
      <c r="B28" s="24" t="s">
        <v>55</v>
      </c>
      <c r="C28" s="24" t="s">
        <v>55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0</v>
      </c>
      <c r="N28" s="24">
        <f t="shared" si="3"/>
        <v>0</v>
      </c>
      <c r="O28" s="24">
        <f t="shared" si="4"/>
        <v>0</v>
      </c>
      <c r="P28" s="24">
        <f>COUNTIF(D27:H27,"&lt;&gt;") * 5 -SUM(D27:H27)</f>
        <v>0</v>
      </c>
      <c r="Q28" s="24">
        <f t="shared" si="5"/>
        <v>0</v>
      </c>
      <c r="R28" s="24" t="s">
        <v>55</v>
      </c>
      <c r="S28" s="24" t="s">
        <v>55</v>
      </c>
      <c r="T28" s="25"/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30" t="s">
        <v>55</v>
      </c>
      <c r="C29" s="30" t="s">
        <v>55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0</v>
      </c>
      <c r="L29" s="30">
        <f t="shared" si="2"/>
        <v>0</v>
      </c>
      <c r="M29" s="30">
        <f>K30</f>
        <v>0</v>
      </c>
      <c r="N29" s="30">
        <f t="shared" si="3"/>
        <v>0</v>
      </c>
      <c r="O29" s="30">
        <f t="shared" si="4"/>
        <v>0</v>
      </c>
      <c r="P29" s="30">
        <f>COUNTIF(D30:H30,"&lt;&gt;") * 5 -SUM(D30:H30)</f>
        <v>0</v>
      </c>
      <c r="Q29" s="30">
        <f t="shared" si="5"/>
        <v>0</v>
      </c>
      <c r="R29" s="30" t="s">
        <v>55</v>
      </c>
      <c r="S29" s="30" t="s">
        <v>55</v>
      </c>
      <c r="T29" s="31"/>
      <c r="U29" s="32"/>
      <c r="V29" s="32"/>
      <c r="W29" s="32"/>
      <c r="X29" s="32"/>
      <c r="Y29" s="32"/>
      <c r="Z29" s="32"/>
    </row>
    <row r="30" ht="15.75" customHeight="1">
      <c r="A30" s="27"/>
      <c r="B30" s="30" t="s">
        <v>55</v>
      </c>
      <c r="C30" s="30" t="s">
        <v>55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>IF(D30&gt;D29,1,0)+IF(E30&gt;E29,1,0)+IF(F30&gt;F29,1,0)+IF(G30&gt;G29,1,0)+IF(H30&gt;H29,1,0)</f>
        <v>0</v>
      </c>
      <c r="L30" s="30">
        <f t="shared" si="2"/>
        <v>0</v>
      </c>
      <c r="M30" s="30">
        <f>K29</f>
        <v>0</v>
      </c>
      <c r="N30" s="30">
        <f t="shared" si="3"/>
        <v>0</v>
      </c>
      <c r="O30" s="30">
        <f t="shared" si="4"/>
        <v>0</v>
      </c>
      <c r="P30" s="30">
        <f>COUNTIF(D29:H29,"&lt;&gt;") * 5 -SUM(D29:H29)</f>
        <v>0</v>
      </c>
      <c r="Q30" s="30">
        <f t="shared" si="5"/>
        <v>0</v>
      </c>
      <c r="R30" s="30" t="s">
        <v>55</v>
      </c>
      <c r="S30" s="30" t="s">
        <v>55</v>
      </c>
      <c r="T30" s="31"/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4" t="s">
        <v>55</v>
      </c>
      <c r="C31" s="24" t="s">
        <v>55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>IF(D31&gt;D32,1,0)+IF(E31&gt;E32,1,0)+IF(F31&gt;F32,1,0)+IF(G31&gt;G32,1,0)+IF(H31&gt;H32,1,0)</f>
        <v>0</v>
      </c>
      <c r="L31" s="24">
        <f t="shared" si="2"/>
        <v>0</v>
      </c>
      <c r="M31" s="24">
        <f>K32</f>
        <v>0</v>
      </c>
      <c r="N31" s="24">
        <f t="shared" si="3"/>
        <v>0</v>
      </c>
      <c r="O31" s="24">
        <f t="shared" si="4"/>
        <v>0</v>
      </c>
      <c r="P31" s="24">
        <f>COUNTIF(D32:H32,"&lt;&gt;") * 5 -SUM(D32:H32)</f>
        <v>0</v>
      </c>
      <c r="Q31" s="24">
        <f t="shared" si="5"/>
        <v>0</v>
      </c>
      <c r="R31" s="24" t="s">
        <v>55</v>
      </c>
      <c r="S31" s="24" t="s">
        <v>55</v>
      </c>
      <c r="T31" s="25"/>
      <c r="U31" s="26"/>
      <c r="V31" s="26"/>
      <c r="W31" s="26"/>
      <c r="X31" s="26"/>
      <c r="Y31" s="26"/>
      <c r="Z31" s="26"/>
    </row>
    <row r="32" ht="15.75" customHeight="1">
      <c r="A32" s="27"/>
      <c r="B32" s="24" t="s">
        <v>55</v>
      </c>
      <c r="C32" s="24" t="s">
        <v>55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0</v>
      </c>
      <c r="N32" s="24">
        <f t="shared" si="3"/>
        <v>0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55</v>
      </c>
      <c r="S32" s="24" t="s">
        <v>55</v>
      </c>
      <c r="T32" s="25"/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55</v>
      </c>
      <c r="C33" s="30" t="s">
        <v>55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55</v>
      </c>
      <c r="S33" s="30" t="s">
        <v>55</v>
      </c>
      <c r="T33" s="31"/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55</v>
      </c>
      <c r="C34" s="30" t="s">
        <v>55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55</v>
      </c>
      <c r="S34" s="30" t="s">
        <v>55</v>
      </c>
      <c r="T34" s="31"/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55</v>
      </c>
      <c r="C35" s="24" t="s">
        <v>55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55</v>
      </c>
      <c r="S35" s="24" t="s">
        <v>55</v>
      </c>
      <c r="T35" s="25"/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55</v>
      </c>
      <c r="C36" s="24" t="s">
        <v>55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55</v>
      </c>
      <c r="S36" s="24" t="s">
        <v>55</v>
      </c>
      <c r="T36" s="25"/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55</v>
      </c>
      <c r="C37" s="30" t="s">
        <v>55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55</v>
      </c>
      <c r="S37" s="30" t="s">
        <v>55</v>
      </c>
      <c r="T37" s="31"/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55</v>
      </c>
      <c r="C38" s="30" t="s">
        <v>55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55</v>
      </c>
      <c r="S38" s="30" t="s">
        <v>55</v>
      </c>
      <c r="T38" s="31"/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55</v>
      </c>
      <c r="C39" s="24" t="s">
        <v>55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55</v>
      </c>
      <c r="S39" s="24" t="s">
        <v>55</v>
      </c>
      <c r="T39" s="25"/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55</v>
      </c>
      <c r="C40" s="24" t="s">
        <v>55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55</v>
      </c>
      <c r="S40" s="24" t="s">
        <v>55</v>
      </c>
      <c r="T40" s="25"/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55</v>
      </c>
      <c r="C41" s="30" t="s">
        <v>55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55</v>
      </c>
      <c r="S41" s="30" t="s">
        <v>55</v>
      </c>
      <c r="T41" s="31"/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55</v>
      </c>
      <c r="C42" s="30" t="s">
        <v>55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55</v>
      </c>
      <c r="S42" s="30" t="s">
        <v>55</v>
      </c>
      <c r="T42" s="31"/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55</v>
      </c>
      <c r="C43" s="24" t="s">
        <v>55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55</v>
      </c>
      <c r="S43" s="24" t="s">
        <v>55</v>
      </c>
      <c r="T43" s="25"/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55</v>
      </c>
      <c r="C44" s="24" t="s">
        <v>55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55</v>
      </c>
      <c r="S44" s="24" t="s">
        <v>55</v>
      </c>
      <c r="T44" s="25"/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55</v>
      </c>
      <c r="C45" s="30" t="s">
        <v>55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55</v>
      </c>
      <c r="S45" s="30" t="s">
        <v>55</v>
      </c>
      <c r="T45" s="31"/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55</v>
      </c>
      <c r="C46" s="30" t="s">
        <v>55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55</v>
      </c>
      <c r="S46" s="30" t="s">
        <v>55</v>
      </c>
      <c r="T46" s="31"/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55</v>
      </c>
      <c r="C47" s="24" t="s">
        <v>55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55</v>
      </c>
      <c r="S47" s="24" t="s">
        <v>55</v>
      </c>
      <c r="T47" s="25"/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55</v>
      </c>
      <c r="C48" s="24" t="s">
        <v>55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55</v>
      </c>
      <c r="S48" s="24" t="s">
        <v>55</v>
      </c>
      <c r="T48" s="25"/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55</v>
      </c>
      <c r="C49" s="30" t="s">
        <v>55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55</v>
      </c>
      <c r="S49" s="30" t="s">
        <v>55</v>
      </c>
      <c r="T49" s="31"/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55</v>
      </c>
      <c r="C50" s="30" t="s">
        <v>55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55</v>
      </c>
      <c r="S50" s="30" t="s">
        <v>55</v>
      </c>
      <c r="T50" s="31"/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55</v>
      </c>
      <c r="C51" s="24" t="s">
        <v>55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55</v>
      </c>
      <c r="S51" s="24" t="s">
        <v>55</v>
      </c>
      <c r="T51" s="25"/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55</v>
      </c>
      <c r="C52" s="24" t="s">
        <v>55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55</v>
      </c>
      <c r="S52" s="24" t="s">
        <v>55</v>
      </c>
      <c r="T52" s="25"/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55</v>
      </c>
      <c r="C53" s="30" t="s">
        <v>55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55</v>
      </c>
      <c r="S53" s="30" t="s">
        <v>55</v>
      </c>
      <c r="T53" s="31"/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55</v>
      </c>
      <c r="C54" s="30" t="s">
        <v>55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55</v>
      </c>
      <c r="S54" s="30" t="s">
        <v>55</v>
      </c>
      <c r="T54" s="31"/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55</v>
      </c>
      <c r="C55" s="24" t="s">
        <v>55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55</v>
      </c>
      <c r="S55" s="24" t="s">
        <v>55</v>
      </c>
      <c r="T55" s="25"/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55</v>
      </c>
      <c r="C56" s="24" t="s">
        <v>55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55</v>
      </c>
      <c r="S56" s="24" t="s">
        <v>55</v>
      </c>
      <c r="T56" s="25"/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55</v>
      </c>
      <c r="C57" s="30" t="s">
        <v>55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55</v>
      </c>
      <c r="S57" s="30" t="s">
        <v>55</v>
      </c>
      <c r="T57" s="31"/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55</v>
      </c>
      <c r="C58" s="30" t="s">
        <v>55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55</v>
      </c>
      <c r="S58" s="30" t="s">
        <v>55</v>
      </c>
      <c r="T58" s="31"/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55</v>
      </c>
      <c r="C59" s="24" t="s">
        <v>55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55</v>
      </c>
      <c r="S59" s="24" t="s">
        <v>55</v>
      </c>
      <c r="T59" s="25"/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55</v>
      </c>
      <c r="C60" s="24" t="s">
        <v>55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55</v>
      </c>
      <c r="S60" s="24" t="s">
        <v>55</v>
      </c>
      <c r="T60" s="25"/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55</v>
      </c>
      <c r="C61" s="30" t="s">
        <v>55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55</v>
      </c>
      <c r="S61" s="30" t="s">
        <v>55</v>
      </c>
      <c r="T61" s="31"/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55</v>
      </c>
      <c r="C62" s="30" t="s">
        <v>55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55</v>
      </c>
      <c r="S62" s="30" t="s">
        <v>55</v>
      </c>
      <c r="T62" s="31"/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55</v>
      </c>
      <c r="C63" s="24" t="s">
        <v>55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55</v>
      </c>
      <c r="S63" s="24" t="s">
        <v>55</v>
      </c>
      <c r="T63" s="25"/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55</v>
      </c>
      <c r="C64" s="24" t="s">
        <v>55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55</v>
      </c>
      <c r="S64" s="24" t="s">
        <v>55</v>
      </c>
      <c r="T64" s="25"/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55</v>
      </c>
      <c r="C65" s="30" t="s">
        <v>55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55</v>
      </c>
      <c r="S65" s="30" t="s">
        <v>55</v>
      </c>
      <c r="T65" s="31"/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55</v>
      </c>
      <c r="C66" s="30" t="s">
        <v>55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55</v>
      </c>
      <c r="S66" s="30" t="s">
        <v>55</v>
      </c>
      <c r="T66" s="31"/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55</v>
      </c>
      <c r="C67" s="24" t="s">
        <v>55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55</v>
      </c>
      <c r="S67" s="24" t="s">
        <v>55</v>
      </c>
      <c r="T67" s="25"/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55</v>
      </c>
      <c r="C68" s="24" t="s">
        <v>55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55</v>
      </c>
      <c r="S68" s="24" t="s">
        <v>55</v>
      </c>
      <c r="T68" s="25"/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55</v>
      </c>
      <c r="C69" s="30" t="s">
        <v>55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55</v>
      </c>
      <c r="S69" s="30" t="s">
        <v>55</v>
      </c>
      <c r="T69" s="31"/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55</v>
      </c>
      <c r="C70" s="30" t="s">
        <v>55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55</v>
      </c>
      <c r="S70" s="30" t="s">
        <v>55</v>
      </c>
      <c r="T70" s="31"/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55</v>
      </c>
      <c r="C71" s="24" t="s">
        <v>55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55</v>
      </c>
      <c r="S71" s="24" t="s">
        <v>55</v>
      </c>
      <c r="T71" s="25"/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55</v>
      </c>
      <c r="C72" s="24" t="s">
        <v>55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55</v>
      </c>
      <c r="S72" s="24" t="s">
        <v>55</v>
      </c>
      <c r="T72" s="25"/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55</v>
      </c>
      <c r="C73" s="30" t="s">
        <v>55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55</v>
      </c>
      <c r="S73" s="30" t="s">
        <v>55</v>
      </c>
      <c r="T73" s="31"/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55</v>
      </c>
      <c r="C74" s="30" t="s">
        <v>55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55</v>
      </c>
      <c r="S74" s="30" t="s">
        <v>55</v>
      </c>
      <c r="T74" s="31"/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55</v>
      </c>
      <c r="C75" s="24" t="s">
        <v>55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55</v>
      </c>
      <c r="S75" s="24" t="s">
        <v>55</v>
      </c>
      <c r="T75" s="25"/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55</v>
      </c>
      <c r="C76" s="24" t="s">
        <v>55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55</v>
      </c>
      <c r="S76" s="24" t="s">
        <v>55</v>
      </c>
      <c r="T76" s="25"/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55</v>
      </c>
      <c r="C77" s="30" t="s">
        <v>55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55</v>
      </c>
      <c r="S77" s="30" t="s">
        <v>55</v>
      </c>
      <c r="T77" s="31"/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55</v>
      </c>
      <c r="C78" s="30" t="s">
        <v>55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55</v>
      </c>
      <c r="S78" s="30" t="s">
        <v>55</v>
      </c>
      <c r="T78" s="31"/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55</v>
      </c>
      <c r="C79" s="24" t="s">
        <v>55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55</v>
      </c>
      <c r="S79" s="24" t="s">
        <v>55</v>
      </c>
      <c r="T79" s="25"/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55</v>
      </c>
      <c r="C80" s="24" t="s">
        <v>55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55</v>
      </c>
      <c r="S80" s="24" t="s">
        <v>55</v>
      </c>
      <c r="T80" s="25"/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55</v>
      </c>
      <c r="C81" s="30" t="s">
        <v>55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55</v>
      </c>
      <c r="S81" s="30" t="s">
        <v>55</v>
      </c>
      <c r="T81" s="31"/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55</v>
      </c>
      <c r="C82" s="30" t="s">
        <v>55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55</v>
      </c>
      <c r="S82" s="30" t="s">
        <v>55</v>
      </c>
      <c r="T82" s="31"/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55</v>
      </c>
      <c r="C83" s="24" t="s">
        <v>55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55</v>
      </c>
      <c r="S83" s="24" t="s">
        <v>55</v>
      </c>
      <c r="T83" s="25"/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55</v>
      </c>
      <c r="C84" s="24" t="s">
        <v>55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55</v>
      </c>
      <c r="S84" s="24" t="s">
        <v>55</v>
      </c>
      <c r="T84" s="25"/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55</v>
      </c>
      <c r="C85" s="30" t="s">
        <v>55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55</v>
      </c>
      <c r="S85" s="30" t="s">
        <v>55</v>
      </c>
      <c r="T85" s="31"/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55</v>
      </c>
      <c r="C86" s="30" t="s">
        <v>55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55</v>
      </c>
      <c r="S86" s="30" t="s">
        <v>55</v>
      </c>
      <c r="T86" s="31"/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55</v>
      </c>
      <c r="C87" s="24" t="s">
        <v>55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55</v>
      </c>
      <c r="S87" s="24" t="s">
        <v>55</v>
      </c>
      <c r="T87" s="25"/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55</v>
      </c>
      <c r="C88" s="24" t="s">
        <v>55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55</v>
      </c>
      <c r="S88" s="24" t="s">
        <v>55</v>
      </c>
      <c r="T88" s="25"/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55</v>
      </c>
      <c r="C89" s="30" t="s">
        <v>55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55</v>
      </c>
      <c r="S89" s="30" t="s">
        <v>55</v>
      </c>
      <c r="T89" s="31"/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55</v>
      </c>
      <c r="C90" s="30" t="s">
        <v>55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55</v>
      </c>
      <c r="S90" s="30" t="s">
        <v>55</v>
      </c>
      <c r="T90" s="31"/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55</v>
      </c>
      <c r="C91" s="24" t="s">
        <v>55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55</v>
      </c>
      <c r="S91" s="24" t="s">
        <v>55</v>
      </c>
      <c r="T91" s="25"/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55</v>
      </c>
      <c r="C92" s="24" t="s">
        <v>55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55</v>
      </c>
      <c r="S92" s="24" t="s">
        <v>55</v>
      </c>
      <c r="T92" s="25"/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55</v>
      </c>
      <c r="C93" s="30" t="s">
        <v>55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55</v>
      </c>
      <c r="S93" s="30" t="s">
        <v>55</v>
      </c>
      <c r="T93" s="31"/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55</v>
      </c>
      <c r="C94" s="30" t="s">
        <v>55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55</v>
      </c>
      <c r="S94" s="30" t="s">
        <v>55</v>
      </c>
      <c r="T94" s="31"/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55</v>
      </c>
      <c r="C95" s="24" t="s">
        <v>55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55</v>
      </c>
      <c r="S95" s="24" t="s">
        <v>55</v>
      </c>
      <c r="T95" s="25"/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55</v>
      </c>
      <c r="C96" s="24" t="s">
        <v>55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55</v>
      </c>
      <c r="S96" s="24" t="s">
        <v>55</v>
      </c>
      <c r="T96" s="25"/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55</v>
      </c>
      <c r="C97" s="30" t="s">
        <v>55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55</v>
      </c>
      <c r="S97" s="30" t="s">
        <v>55</v>
      </c>
      <c r="T97" s="31"/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55</v>
      </c>
      <c r="C98" s="30" t="s">
        <v>55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55</v>
      </c>
      <c r="S98" s="30" t="s">
        <v>55</v>
      </c>
      <c r="T98" s="31"/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55</v>
      </c>
      <c r="C99" s="24" t="s">
        <v>55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55</v>
      </c>
      <c r="S99" s="24" t="s">
        <v>55</v>
      </c>
      <c r="T99" s="25"/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55</v>
      </c>
      <c r="C100" s="24" t="s">
        <v>55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55</v>
      </c>
      <c r="S100" s="24" t="s">
        <v>55</v>
      </c>
      <c r="T100" s="25"/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55</v>
      </c>
      <c r="C101" s="30" t="s">
        <v>55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55</v>
      </c>
      <c r="S101" s="30" t="s">
        <v>55</v>
      </c>
      <c r="T101" s="31"/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55</v>
      </c>
      <c r="C102" s="30" t="s">
        <v>55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55</v>
      </c>
      <c r="S102" s="30" t="s">
        <v>55</v>
      </c>
      <c r="T102" s="31"/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55</v>
      </c>
      <c r="C103" s="24" t="s">
        <v>55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55</v>
      </c>
      <c r="S103" s="24" t="s">
        <v>55</v>
      </c>
      <c r="T103" s="25"/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55</v>
      </c>
      <c r="C104" s="24" t="s">
        <v>55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55</v>
      </c>
      <c r="S104" s="24" t="s">
        <v>55</v>
      </c>
      <c r="T104" s="25"/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55</v>
      </c>
      <c r="C105" s="30" t="s">
        <v>55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55</v>
      </c>
      <c r="S105" s="30" t="s">
        <v>55</v>
      </c>
      <c r="T105" s="31"/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55</v>
      </c>
      <c r="C106" s="30" t="s">
        <v>55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55</v>
      </c>
      <c r="S106" s="30" t="s">
        <v>55</v>
      </c>
      <c r="T106" s="31"/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55</v>
      </c>
      <c r="C107" s="24" t="s">
        <v>55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55</v>
      </c>
      <c r="S107" s="24" t="s">
        <v>55</v>
      </c>
      <c r="T107" s="25"/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55</v>
      </c>
      <c r="C108" s="24" t="s">
        <v>55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55</v>
      </c>
      <c r="S108" s="24" t="s">
        <v>55</v>
      </c>
      <c r="T108" s="25"/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55</v>
      </c>
      <c r="C109" s="30" t="s">
        <v>55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55</v>
      </c>
      <c r="S109" s="30" t="s">
        <v>55</v>
      </c>
      <c r="T109" s="31"/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55</v>
      </c>
      <c r="C110" s="30" t="s">
        <v>55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55</v>
      </c>
      <c r="S110" s="30" t="s">
        <v>55</v>
      </c>
      <c r="T110" s="31"/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55</v>
      </c>
      <c r="C111" s="24" t="s">
        <v>55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55</v>
      </c>
      <c r="S111" s="24" t="s">
        <v>55</v>
      </c>
      <c r="T111" s="25"/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55</v>
      </c>
      <c r="C112" s="24" t="s">
        <v>55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55</v>
      </c>
      <c r="S112" s="24" t="s">
        <v>55</v>
      </c>
      <c r="T112" s="25"/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55</v>
      </c>
      <c r="C113" s="30" t="s">
        <v>55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55</v>
      </c>
      <c r="S113" s="30" t="s">
        <v>55</v>
      </c>
      <c r="T113" s="31"/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55</v>
      </c>
      <c r="C114" s="30" t="s">
        <v>55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55</v>
      </c>
      <c r="S114" s="30" t="s">
        <v>55</v>
      </c>
      <c r="T114" s="31"/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55</v>
      </c>
      <c r="C115" s="24" t="s">
        <v>55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55</v>
      </c>
      <c r="S115" s="24" t="s">
        <v>55</v>
      </c>
      <c r="T115" s="25"/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55</v>
      </c>
      <c r="C116" s="24" t="s">
        <v>55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55</v>
      </c>
      <c r="S116" s="24" t="s">
        <v>55</v>
      </c>
      <c r="T116" s="25"/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55</v>
      </c>
      <c r="C117" s="30" t="s">
        <v>55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55</v>
      </c>
      <c r="S117" s="30" t="s">
        <v>55</v>
      </c>
      <c r="T117" s="31"/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55</v>
      </c>
      <c r="C118" s="30" t="s">
        <v>55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55</v>
      </c>
      <c r="S118" s="30" t="s">
        <v>55</v>
      </c>
      <c r="T118" s="31"/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55</v>
      </c>
      <c r="C119" s="24" t="s">
        <v>55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55</v>
      </c>
      <c r="S119" s="24" t="s">
        <v>55</v>
      </c>
      <c r="T119" s="25"/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55</v>
      </c>
      <c r="C120" s="24" t="s">
        <v>55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55</v>
      </c>
      <c r="S120" s="24" t="s">
        <v>55</v>
      </c>
      <c r="T120" s="25"/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55</v>
      </c>
      <c r="C121" s="30" t="s">
        <v>55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55</v>
      </c>
      <c r="S121" s="30" t="s">
        <v>55</v>
      </c>
      <c r="T121" s="31"/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55</v>
      </c>
      <c r="C122" s="30" t="s">
        <v>55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55</v>
      </c>
      <c r="S122" s="30" t="s">
        <v>55</v>
      </c>
      <c r="T122" s="31"/>
      <c r="U122" s="32"/>
      <c r="V122" s="32"/>
      <c r="W122" s="32"/>
      <c r="X122" s="32"/>
      <c r="Y122" s="32"/>
      <c r="Z122" s="32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44</v>
      </c>
      <c r="B1" s="6" t="s">
        <v>15</v>
      </c>
      <c r="C1" s="6" t="s">
        <v>16</v>
      </c>
      <c r="D1" s="6" t="s">
        <v>45</v>
      </c>
      <c r="I1" s="6" t="s">
        <v>46</v>
      </c>
      <c r="K1" s="6" t="s">
        <v>47</v>
      </c>
      <c r="O1" s="6" t="s">
        <v>48</v>
      </c>
      <c r="R1" s="6" t="s">
        <v>21</v>
      </c>
      <c r="T1" s="18"/>
    </row>
    <row r="2">
      <c r="D2" s="19" t="s">
        <v>49</v>
      </c>
      <c r="E2" s="19" t="s">
        <v>50</v>
      </c>
      <c r="F2" s="19" t="s">
        <v>51</v>
      </c>
      <c r="G2" s="19" t="s">
        <v>52</v>
      </c>
      <c r="H2" s="19" t="s">
        <v>53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54</v>
      </c>
      <c r="P2" s="19" t="s">
        <v>34</v>
      </c>
      <c r="Q2" s="19" t="s">
        <v>37</v>
      </c>
      <c r="R2" s="20" t="s">
        <v>55</v>
      </c>
      <c r="S2" s="21" t="s">
        <v>55</v>
      </c>
      <c r="T2" s="19" t="s">
        <v>56</v>
      </c>
    </row>
    <row r="3">
      <c r="A3" s="22">
        <v>1.0</v>
      </c>
      <c r="B3" s="24" t="s">
        <v>55</v>
      </c>
      <c r="C3" s="24" t="s">
        <v>55</v>
      </c>
      <c r="D3" s="24"/>
      <c r="E3" s="24"/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>IF(D3&gt;D4,1,0)+IF(E3&gt;E4,1,0)+IF(F3&gt;F4,1,0)+IF(G3&gt;G4,1,0)+IF(H3&gt;H4,1,0)</f>
        <v>0</v>
      </c>
      <c r="L3" s="24">
        <f t="shared" ref="L3:L122" si="2">N3-K3-M3</f>
        <v>0</v>
      </c>
      <c r="M3" s="24">
        <f>K4</f>
        <v>0</v>
      </c>
      <c r="N3" s="24">
        <f t="shared" ref="N3:N122" si="3">IF(ISBLANK(D3),0,1)+IF(ISBLANK(E3),0,1)+IF(ISBLANK(F3),0,1)+IF(ISBLANK(G3),0,1)+IF(ISBLANK(H3),0,1)</f>
        <v>0</v>
      </c>
      <c r="O3" s="24">
        <f t="shared" ref="O3:O122" si="4">SUM(D3:H3)</f>
        <v>0</v>
      </c>
      <c r="P3" s="24">
        <f>COUNTIF(D4:H4,"&lt;&gt;") * 5 -SUM(D4:H4)</f>
        <v>0</v>
      </c>
      <c r="Q3" s="24">
        <f t="shared" ref="Q3:Q122" si="5">IFERROR(O3-P3,0)</f>
        <v>0</v>
      </c>
      <c r="R3" s="24" t="s">
        <v>55</v>
      </c>
      <c r="S3" s="24" t="s">
        <v>55</v>
      </c>
      <c r="T3" s="25"/>
      <c r="U3" s="26"/>
      <c r="V3" s="26"/>
      <c r="W3" s="26"/>
      <c r="X3" s="26"/>
      <c r="Y3" s="26"/>
      <c r="Z3" s="26"/>
    </row>
    <row r="4">
      <c r="A4" s="27"/>
      <c r="B4" s="24" t="s">
        <v>55</v>
      </c>
      <c r="C4" s="24" t="s">
        <v>55</v>
      </c>
      <c r="D4" s="24"/>
      <c r="E4" s="24"/>
      <c r="F4" s="24"/>
      <c r="G4" s="24"/>
      <c r="H4" s="24"/>
      <c r="I4" s="24">
        <f>IF(K4&gt;K3,1,0)</f>
        <v>0</v>
      </c>
      <c r="J4" s="24">
        <f t="shared" si="1"/>
        <v>1</v>
      </c>
      <c r="K4" s="24">
        <f>IF(D4&gt;D3,1,0)+IF(E4&gt;E3,1,0)+IF(F4&gt;F3,1,0)+IF(G4&gt;G3,1,0)+IF(H4&gt;H3,1,0)</f>
        <v>0</v>
      </c>
      <c r="L4" s="24">
        <f t="shared" si="2"/>
        <v>0</v>
      </c>
      <c r="M4" s="24">
        <f>K3</f>
        <v>0</v>
      </c>
      <c r="N4" s="24">
        <f t="shared" si="3"/>
        <v>0</v>
      </c>
      <c r="O4" s="24">
        <f t="shared" si="4"/>
        <v>0</v>
      </c>
      <c r="P4" s="24">
        <f>COUNTIF(D3:H3,"&lt;&gt;") * 5 -SUM(D3:H3)</f>
        <v>0</v>
      </c>
      <c r="Q4" s="24">
        <f t="shared" si="5"/>
        <v>0</v>
      </c>
      <c r="R4" s="24" t="s">
        <v>55</v>
      </c>
      <c r="S4" s="24" t="s">
        <v>55</v>
      </c>
      <c r="T4" s="25"/>
      <c r="U4" s="26"/>
      <c r="V4" s="26"/>
      <c r="W4" s="26"/>
      <c r="X4" s="26"/>
      <c r="Y4" s="26"/>
      <c r="Z4" s="26"/>
    </row>
    <row r="5">
      <c r="A5" s="28">
        <v>2.0</v>
      </c>
      <c r="B5" s="30" t="s">
        <v>55</v>
      </c>
      <c r="C5" s="30" t="s">
        <v>55</v>
      </c>
      <c r="D5" s="30"/>
      <c r="E5" s="30"/>
      <c r="F5" s="30"/>
      <c r="G5" s="30"/>
      <c r="H5" s="30"/>
      <c r="I5" s="30">
        <f>IF(K5&gt;K6,1,0)</f>
        <v>0</v>
      </c>
      <c r="J5" s="30">
        <f t="shared" si="1"/>
        <v>1</v>
      </c>
      <c r="K5" s="30">
        <f>IF(D5&gt;D6,1,0)+IF(E5&gt;E6,1,0)+IF(F5&gt;F6,1,0)+IF(G5&gt;G6,1,0)+IF(H5&gt;H6,1,0)</f>
        <v>0</v>
      </c>
      <c r="L5" s="30">
        <f t="shared" si="2"/>
        <v>0</v>
      </c>
      <c r="M5" s="30">
        <f>K6</f>
        <v>0</v>
      </c>
      <c r="N5" s="30">
        <f t="shared" si="3"/>
        <v>0</v>
      </c>
      <c r="O5" s="30">
        <f t="shared" si="4"/>
        <v>0</v>
      </c>
      <c r="P5" s="30">
        <f>COUNTIF(D6:H6,"&lt;&gt;") * 5 -SUM(D6:H6)</f>
        <v>0</v>
      </c>
      <c r="Q5" s="30">
        <f t="shared" si="5"/>
        <v>0</v>
      </c>
      <c r="R5" s="30" t="s">
        <v>55</v>
      </c>
      <c r="S5" s="30" t="s">
        <v>55</v>
      </c>
      <c r="T5" s="31"/>
      <c r="U5" s="32"/>
      <c r="V5" s="32"/>
      <c r="W5" s="32"/>
      <c r="X5" s="32"/>
      <c r="Y5" s="32"/>
      <c r="Z5" s="32"/>
    </row>
    <row r="6">
      <c r="A6" s="27"/>
      <c r="B6" s="30" t="s">
        <v>55</v>
      </c>
      <c r="C6" s="30" t="s">
        <v>55</v>
      </c>
      <c r="D6" s="30"/>
      <c r="E6" s="30"/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0</v>
      </c>
      <c r="N6" s="30">
        <f t="shared" si="3"/>
        <v>0</v>
      </c>
      <c r="O6" s="30">
        <f t="shared" si="4"/>
        <v>0</v>
      </c>
      <c r="P6" s="30">
        <f>COUNTIF(D5:H5,"&lt;&gt;") * 5 -SUM(D5:H5)</f>
        <v>0</v>
      </c>
      <c r="Q6" s="30">
        <f t="shared" si="5"/>
        <v>0</v>
      </c>
      <c r="R6" s="30" t="s">
        <v>55</v>
      </c>
      <c r="S6" s="30" t="s">
        <v>55</v>
      </c>
      <c r="T6" s="31"/>
      <c r="U6" s="32"/>
      <c r="V6" s="32"/>
      <c r="W6" s="32"/>
      <c r="X6" s="32"/>
      <c r="Y6" s="32"/>
      <c r="Z6" s="32"/>
    </row>
    <row r="7">
      <c r="A7" s="22">
        <v>3.0</v>
      </c>
      <c r="B7" s="24" t="s">
        <v>55</v>
      </c>
      <c r="C7" s="24" t="s">
        <v>55</v>
      </c>
      <c r="D7" s="24"/>
      <c r="E7" s="24"/>
      <c r="F7" s="24"/>
      <c r="G7" s="24"/>
      <c r="H7" s="24"/>
      <c r="I7" s="24">
        <f>IF(K7&gt;K8,1,0)</f>
        <v>0</v>
      </c>
      <c r="J7" s="24">
        <f t="shared" si="1"/>
        <v>1</v>
      </c>
      <c r="K7" s="24">
        <f>IF(D7&gt;D8,1,0)+IF(E7&gt;E8,1,0)+IF(F7&gt;F8,1,0)+IF(G7&gt;G8,1,0)+IF(H7&gt;H8,1,0)</f>
        <v>0</v>
      </c>
      <c r="L7" s="24">
        <f t="shared" si="2"/>
        <v>0</v>
      </c>
      <c r="M7" s="24">
        <f>K8</f>
        <v>0</v>
      </c>
      <c r="N7" s="24">
        <f t="shared" si="3"/>
        <v>0</v>
      </c>
      <c r="O7" s="24">
        <f t="shared" si="4"/>
        <v>0</v>
      </c>
      <c r="P7" s="24">
        <f>COUNTIF(D8:H8,"&lt;&gt;") * 5 -SUM(D8:H8)</f>
        <v>0</v>
      </c>
      <c r="Q7" s="24">
        <f t="shared" si="5"/>
        <v>0</v>
      </c>
      <c r="R7" s="24" t="s">
        <v>55</v>
      </c>
      <c r="S7" s="24" t="s">
        <v>55</v>
      </c>
      <c r="T7" s="25"/>
      <c r="U7" s="26"/>
      <c r="V7" s="26"/>
      <c r="W7" s="26"/>
      <c r="X7" s="26"/>
      <c r="Y7" s="26"/>
      <c r="Z7" s="26"/>
    </row>
    <row r="8">
      <c r="A8" s="27"/>
      <c r="B8" s="24" t="s">
        <v>55</v>
      </c>
      <c r="C8" s="24" t="s">
        <v>55</v>
      </c>
      <c r="D8" s="24"/>
      <c r="E8" s="24"/>
      <c r="F8" s="24"/>
      <c r="G8" s="24"/>
      <c r="H8" s="24"/>
      <c r="I8" s="24">
        <f>IF(K8&gt;K7,1,0)</f>
        <v>0</v>
      </c>
      <c r="J8" s="24">
        <f t="shared" si="1"/>
        <v>1</v>
      </c>
      <c r="K8" s="24">
        <f>IF(D8&gt;D7,1,0)+IF(E8&gt;E7,1,0)+IF(F8&gt;F7,1,0)+IF(G8&gt;G7,1,0)+IF(H8&gt;H7,1,0)</f>
        <v>0</v>
      </c>
      <c r="L8" s="24">
        <f t="shared" si="2"/>
        <v>0</v>
      </c>
      <c r="M8" s="24">
        <f>K7</f>
        <v>0</v>
      </c>
      <c r="N8" s="24">
        <f t="shared" si="3"/>
        <v>0</v>
      </c>
      <c r="O8" s="24">
        <f t="shared" si="4"/>
        <v>0</v>
      </c>
      <c r="P8" s="24">
        <f>COUNTIF(D7:H7,"&lt;&gt;") * 5 -SUM(D7:H7)</f>
        <v>0</v>
      </c>
      <c r="Q8" s="24">
        <f t="shared" si="5"/>
        <v>0</v>
      </c>
      <c r="R8" s="24" t="s">
        <v>55</v>
      </c>
      <c r="S8" s="24" t="s">
        <v>55</v>
      </c>
      <c r="T8" s="25"/>
      <c r="U8" s="26"/>
      <c r="V8" s="26"/>
      <c r="W8" s="26"/>
      <c r="X8" s="26"/>
      <c r="Y8" s="26"/>
      <c r="Z8" s="26"/>
    </row>
    <row r="9">
      <c r="A9" s="28">
        <v>4.0</v>
      </c>
      <c r="B9" s="30" t="s">
        <v>55</v>
      </c>
      <c r="C9" s="30" t="s">
        <v>55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>IF(D9&gt;D10,1,0)+IF(E9&gt;E10,1,0)+IF(F9&gt;F10,1,0)+IF(G9&gt;G10,1,0)+IF(H9&gt;H10,1,0)</f>
        <v>0</v>
      </c>
      <c r="L9" s="30">
        <f t="shared" si="2"/>
        <v>0</v>
      </c>
      <c r="M9" s="30">
        <f>K10</f>
        <v>0</v>
      </c>
      <c r="N9" s="30">
        <f t="shared" si="3"/>
        <v>0</v>
      </c>
      <c r="O9" s="30">
        <f t="shared" si="4"/>
        <v>0</v>
      </c>
      <c r="P9" s="30">
        <f>COUNTIF(D10:H10,"&lt;&gt;") * 5 -SUM(D10:H10)</f>
        <v>0</v>
      </c>
      <c r="Q9" s="30">
        <f t="shared" si="5"/>
        <v>0</v>
      </c>
      <c r="R9" s="30" t="s">
        <v>55</v>
      </c>
      <c r="S9" s="30" t="s">
        <v>55</v>
      </c>
      <c r="T9" s="31"/>
      <c r="U9" s="32"/>
      <c r="V9" s="32"/>
      <c r="W9" s="32"/>
      <c r="X9" s="32"/>
      <c r="Y9" s="32"/>
      <c r="Z9" s="32"/>
    </row>
    <row r="10">
      <c r="A10" s="27"/>
      <c r="B10" s="30" t="s">
        <v>55</v>
      </c>
      <c r="C10" s="30" t="s">
        <v>55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>IF(D10&gt;D9,1,0)+IF(E10&gt;E9,1,0)+IF(F10&gt;F9,1,0)+IF(G10&gt;G9,1,0)+IF(H10&gt;H9,1,0)</f>
        <v>0</v>
      </c>
      <c r="L10" s="30">
        <f t="shared" si="2"/>
        <v>0</v>
      </c>
      <c r="M10" s="30">
        <f>K9</f>
        <v>0</v>
      </c>
      <c r="N10" s="30">
        <f t="shared" si="3"/>
        <v>0</v>
      </c>
      <c r="O10" s="30">
        <f t="shared" si="4"/>
        <v>0</v>
      </c>
      <c r="P10" s="30">
        <f>COUNTIF(D9:H9,"&lt;&gt;") * 5 -SUM(D9:H9)</f>
        <v>0</v>
      </c>
      <c r="Q10" s="30">
        <f t="shared" si="5"/>
        <v>0</v>
      </c>
      <c r="R10" s="30" t="s">
        <v>55</v>
      </c>
      <c r="S10" s="30" t="s">
        <v>55</v>
      </c>
      <c r="T10" s="31"/>
      <c r="U10" s="32"/>
      <c r="V10" s="32"/>
      <c r="W10" s="32"/>
      <c r="X10" s="32"/>
      <c r="Y10" s="32"/>
      <c r="Z10" s="32"/>
    </row>
    <row r="11">
      <c r="A11" s="22">
        <v>5.0</v>
      </c>
      <c r="B11" s="24" t="s">
        <v>55</v>
      </c>
      <c r="C11" s="24" t="s">
        <v>55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>IF(D11&gt;D12,1,0)+IF(E11&gt;E12,1,0)+IF(F11&gt;F12,1,0)+IF(G11&gt;G12,1,0)+IF(H11&gt;H12,1,0)</f>
        <v>0</v>
      </c>
      <c r="L11" s="24">
        <f t="shared" si="2"/>
        <v>0</v>
      </c>
      <c r="M11" s="24">
        <f>K12</f>
        <v>0</v>
      </c>
      <c r="N11" s="24">
        <f t="shared" si="3"/>
        <v>0</v>
      </c>
      <c r="O11" s="24">
        <f t="shared" si="4"/>
        <v>0</v>
      </c>
      <c r="P11" s="24">
        <f>COUNTIF(D12:H12,"&lt;&gt;") * 5 -SUM(D12:H12)</f>
        <v>0</v>
      </c>
      <c r="Q11" s="24">
        <f t="shared" si="5"/>
        <v>0</v>
      </c>
      <c r="R11" s="24" t="s">
        <v>55</v>
      </c>
      <c r="S11" s="24" t="s">
        <v>55</v>
      </c>
      <c r="T11" s="25"/>
      <c r="U11" s="26"/>
      <c r="V11" s="26"/>
      <c r="W11" s="26"/>
      <c r="X11" s="26"/>
      <c r="Y11" s="26"/>
      <c r="Z11" s="26"/>
    </row>
    <row r="12">
      <c r="A12" s="27"/>
      <c r="B12" s="24" t="s">
        <v>55</v>
      </c>
      <c r="C12" s="24" t="s">
        <v>55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>IF(D12&gt;D11,1,0)+IF(E12&gt;E11,1,0)+IF(F12&gt;F11,1,0)+IF(G12&gt;G11,1,0)+IF(H12&gt;H11,1,0)</f>
        <v>0</v>
      </c>
      <c r="L12" s="24">
        <f t="shared" si="2"/>
        <v>0</v>
      </c>
      <c r="M12" s="24">
        <f>K11</f>
        <v>0</v>
      </c>
      <c r="N12" s="24">
        <f t="shared" si="3"/>
        <v>0</v>
      </c>
      <c r="O12" s="24">
        <f t="shared" si="4"/>
        <v>0</v>
      </c>
      <c r="P12" s="24">
        <f>COUNTIF(D11:H11,"&lt;&gt;") * 5 -SUM(D11:H11)</f>
        <v>0</v>
      </c>
      <c r="Q12" s="24">
        <f t="shared" si="5"/>
        <v>0</v>
      </c>
      <c r="R12" s="24" t="s">
        <v>55</v>
      </c>
      <c r="S12" s="24" t="s">
        <v>55</v>
      </c>
      <c r="T12" s="25"/>
      <c r="U12" s="26"/>
      <c r="V12" s="26"/>
      <c r="W12" s="26"/>
      <c r="X12" s="26"/>
      <c r="Y12" s="26"/>
      <c r="Z12" s="26"/>
    </row>
    <row r="13">
      <c r="A13" s="28">
        <v>6.0</v>
      </c>
      <c r="B13" s="30" t="s">
        <v>55</v>
      </c>
      <c r="C13" s="30" t="s">
        <v>55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0</v>
      </c>
      <c r="L13" s="30">
        <f t="shared" si="2"/>
        <v>0</v>
      </c>
      <c r="M13" s="30">
        <f>K14</f>
        <v>0</v>
      </c>
      <c r="N13" s="30">
        <f t="shared" si="3"/>
        <v>0</v>
      </c>
      <c r="O13" s="30">
        <f t="shared" si="4"/>
        <v>0</v>
      </c>
      <c r="P13" s="30">
        <f>COUNTIF(D14:H14,"&lt;&gt;") * 5 -SUM(D14:H14)</f>
        <v>0</v>
      </c>
      <c r="Q13" s="30">
        <f t="shared" si="5"/>
        <v>0</v>
      </c>
      <c r="R13" s="30" t="s">
        <v>55</v>
      </c>
      <c r="S13" s="30" t="s">
        <v>55</v>
      </c>
      <c r="T13" s="31"/>
      <c r="U13" s="32"/>
      <c r="V13" s="32"/>
      <c r="W13" s="32"/>
      <c r="X13" s="32"/>
      <c r="Y13" s="32"/>
      <c r="Z13" s="32"/>
    </row>
    <row r="14">
      <c r="A14" s="27"/>
      <c r="B14" s="30" t="s">
        <v>55</v>
      </c>
      <c r="C14" s="30" t="s">
        <v>55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>IF(D14&gt;D13,1,0)+IF(E14&gt;E13,1,0)+IF(F14&gt;F13,1,0)+IF(G14&gt;G13,1,0)+IF(H14&gt;H13,1,0)</f>
        <v>0</v>
      </c>
      <c r="L14" s="30">
        <f t="shared" si="2"/>
        <v>0</v>
      </c>
      <c r="M14" s="30">
        <f>K13</f>
        <v>0</v>
      </c>
      <c r="N14" s="30">
        <f t="shared" si="3"/>
        <v>0</v>
      </c>
      <c r="O14" s="30">
        <f t="shared" si="4"/>
        <v>0</v>
      </c>
      <c r="P14" s="30">
        <f>COUNTIF(D13:H13,"&lt;&gt;") * 5 -SUM(D13:H13)</f>
        <v>0</v>
      </c>
      <c r="Q14" s="30">
        <f t="shared" si="5"/>
        <v>0</v>
      </c>
      <c r="R14" s="30" t="s">
        <v>55</v>
      </c>
      <c r="S14" s="30" t="s">
        <v>55</v>
      </c>
      <c r="T14" s="31"/>
      <c r="U14" s="32"/>
      <c r="V14" s="32"/>
      <c r="W14" s="32"/>
      <c r="X14" s="32"/>
      <c r="Y14" s="32"/>
      <c r="Z14" s="32"/>
    </row>
    <row r="15">
      <c r="A15" s="22">
        <v>7.0</v>
      </c>
      <c r="B15" s="24" t="s">
        <v>55</v>
      </c>
      <c r="C15" s="24" t="s">
        <v>55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>IF(D15&gt;D16,1,0)+IF(E15&gt;E16,1,0)+IF(F15&gt;F16,1,0)+IF(G15&gt;G16,1,0)+IF(H15&gt;H16,1,0)</f>
        <v>0</v>
      </c>
      <c r="L15" s="24">
        <f t="shared" si="2"/>
        <v>0</v>
      </c>
      <c r="M15" s="24">
        <f>K16</f>
        <v>0</v>
      </c>
      <c r="N15" s="24">
        <f t="shared" si="3"/>
        <v>0</v>
      </c>
      <c r="O15" s="24">
        <f t="shared" si="4"/>
        <v>0</v>
      </c>
      <c r="P15" s="24">
        <f>COUNTIF(D16:H16,"&lt;&gt;") * 5 -SUM(D16:H16)</f>
        <v>0</v>
      </c>
      <c r="Q15" s="24">
        <f t="shared" si="5"/>
        <v>0</v>
      </c>
      <c r="R15" s="24" t="s">
        <v>55</v>
      </c>
      <c r="S15" s="24" t="s">
        <v>55</v>
      </c>
      <c r="T15" s="25"/>
      <c r="U15" s="26"/>
      <c r="V15" s="26"/>
      <c r="W15" s="26"/>
      <c r="X15" s="26"/>
      <c r="Y15" s="26"/>
      <c r="Z15" s="26"/>
    </row>
    <row r="16">
      <c r="A16" s="27"/>
      <c r="B16" s="24" t="s">
        <v>55</v>
      </c>
      <c r="C16" s="24" t="s">
        <v>55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0</v>
      </c>
      <c r="L16" s="24">
        <f t="shared" si="2"/>
        <v>0</v>
      </c>
      <c r="M16" s="24">
        <f>K15</f>
        <v>0</v>
      </c>
      <c r="N16" s="24">
        <f t="shared" si="3"/>
        <v>0</v>
      </c>
      <c r="O16" s="24">
        <f t="shared" si="4"/>
        <v>0</v>
      </c>
      <c r="P16" s="24">
        <f>COUNTIF(D15:H15,"&lt;&gt;") * 5 -SUM(D15:H15)</f>
        <v>0</v>
      </c>
      <c r="Q16" s="24">
        <f t="shared" si="5"/>
        <v>0</v>
      </c>
      <c r="R16" s="24" t="s">
        <v>55</v>
      </c>
      <c r="S16" s="24" t="s">
        <v>55</v>
      </c>
      <c r="T16" s="25"/>
      <c r="U16" s="26"/>
      <c r="V16" s="26"/>
      <c r="W16" s="26"/>
      <c r="X16" s="26"/>
      <c r="Y16" s="26"/>
      <c r="Z16" s="26"/>
    </row>
    <row r="17">
      <c r="A17" s="28">
        <v>8.0</v>
      </c>
      <c r="B17" s="30" t="s">
        <v>55</v>
      </c>
      <c r="C17" s="30" t="s">
        <v>55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>IF(D17&gt;D18,1,0)+IF(E17&gt;E18,1,0)+IF(F17&gt;F18,1,0)+IF(G17&gt;G18,1,0)+IF(H17&gt;H18,1,0)</f>
        <v>0</v>
      </c>
      <c r="L17" s="30">
        <f t="shared" si="2"/>
        <v>0</v>
      </c>
      <c r="M17" s="30">
        <f>K18</f>
        <v>0</v>
      </c>
      <c r="N17" s="30">
        <f t="shared" si="3"/>
        <v>0</v>
      </c>
      <c r="O17" s="30">
        <f t="shared" si="4"/>
        <v>0</v>
      </c>
      <c r="P17" s="30">
        <f>COUNTIF(D18:H18,"&lt;&gt;") * 5 -SUM(D18:H18)</f>
        <v>0</v>
      </c>
      <c r="Q17" s="30">
        <f t="shared" si="5"/>
        <v>0</v>
      </c>
      <c r="R17" s="30" t="s">
        <v>55</v>
      </c>
      <c r="S17" s="30" t="s">
        <v>55</v>
      </c>
      <c r="T17" s="31"/>
      <c r="U17" s="32"/>
      <c r="V17" s="32"/>
      <c r="W17" s="32"/>
      <c r="X17" s="32"/>
      <c r="Y17" s="32"/>
      <c r="Z17" s="32"/>
    </row>
    <row r="18">
      <c r="A18" s="27"/>
      <c r="B18" s="30" t="s">
        <v>55</v>
      </c>
      <c r="C18" s="30" t="s">
        <v>55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0</v>
      </c>
      <c r="N18" s="30">
        <f t="shared" si="3"/>
        <v>0</v>
      </c>
      <c r="O18" s="30">
        <f t="shared" si="4"/>
        <v>0</v>
      </c>
      <c r="P18" s="30">
        <f>COUNTIF(D17:H17,"&lt;&gt;") * 5 -SUM(D17:H17)</f>
        <v>0</v>
      </c>
      <c r="Q18" s="30">
        <f t="shared" si="5"/>
        <v>0</v>
      </c>
      <c r="R18" s="30" t="s">
        <v>55</v>
      </c>
      <c r="S18" s="30" t="s">
        <v>55</v>
      </c>
      <c r="T18" s="31"/>
      <c r="U18" s="32"/>
      <c r="V18" s="32"/>
      <c r="W18" s="32"/>
      <c r="X18" s="32"/>
      <c r="Y18" s="32"/>
      <c r="Z18" s="32"/>
    </row>
    <row r="19">
      <c r="A19" s="22">
        <v>9.0</v>
      </c>
      <c r="B19" s="24" t="s">
        <v>55</v>
      </c>
      <c r="C19" s="24" t="s">
        <v>55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>IF(D19&gt;D20,1,0)+IF(E19&gt;E20,1,0)+IF(F19&gt;F20,1,0)+IF(G19&gt;G20,1,0)+IF(H19&gt;H20,1,0)</f>
        <v>0</v>
      </c>
      <c r="L19" s="24">
        <f t="shared" si="2"/>
        <v>0</v>
      </c>
      <c r="M19" s="24">
        <f>K20</f>
        <v>0</v>
      </c>
      <c r="N19" s="24">
        <f t="shared" si="3"/>
        <v>0</v>
      </c>
      <c r="O19" s="24">
        <f t="shared" si="4"/>
        <v>0</v>
      </c>
      <c r="P19" s="24">
        <f>COUNTIF(D20:H20,"&lt;&gt;") * 5 -SUM(D20:H20)</f>
        <v>0</v>
      </c>
      <c r="Q19" s="24">
        <f t="shared" si="5"/>
        <v>0</v>
      </c>
      <c r="R19" s="24" t="s">
        <v>55</v>
      </c>
      <c r="S19" s="24" t="s">
        <v>55</v>
      </c>
      <c r="T19" s="25"/>
      <c r="U19" s="26"/>
      <c r="V19" s="26"/>
      <c r="W19" s="26"/>
      <c r="X19" s="26"/>
      <c r="Y19" s="26"/>
      <c r="Z19" s="26"/>
    </row>
    <row r="20">
      <c r="A20" s="27"/>
      <c r="B20" s="24" t="s">
        <v>55</v>
      </c>
      <c r="C20" s="24" t="s">
        <v>55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0</v>
      </c>
      <c r="N20" s="24">
        <f t="shared" si="3"/>
        <v>0</v>
      </c>
      <c r="O20" s="24">
        <f t="shared" si="4"/>
        <v>0</v>
      </c>
      <c r="P20" s="24">
        <f>COUNTIF(D19:H19,"&lt;&gt;") * 5 -SUM(D19:H19)</f>
        <v>0</v>
      </c>
      <c r="Q20" s="24">
        <f t="shared" si="5"/>
        <v>0</v>
      </c>
      <c r="R20" s="24" t="s">
        <v>55</v>
      </c>
      <c r="S20" s="24" t="s">
        <v>55</v>
      </c>
      <c r="T20" s="25"/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30" t="s">
        <v>55</v>
      </c>
      <c r="C21" s="30" t="s">
        <v>55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>IF(D21&gt;D22,1,0)+IF(E21&gt;E22,1,0)+IF(F21&gt;F22,1,0)+IF(G21&gt;G22,1,0)+IF(H21&gt;H22,1,0)</f>
        <v>0</v>
      </c>
      <c r="L21" s="30">
        <f t="shared" si="2"/>
        <v>0</v>
      </c>
      <c r="M21" s="30">
        <f>K22</f>
        <v>0</v>
      </c>
      <c r="N21" s="30">
        <f t="shared" si="3"/>
        <v>0</v>
      </c>
      <c r="O21" s="30">
        <f t="shared" si="4"/>
        <v>0</v>
      </c>
      <c r="P21" s="30">
        <f>COUNTIF(D22:H22,"&lt;&gt;") * 5 -SUM(D22:H22)</f>
        <v>0</v>
      </c>
      <c r="Q21" s="30">
        <f t="shared" si="5"/>
        <v>0</v>
      </c>
      <c r="R21" s="30" t="s">
        <v>55</v>
      </c>
      <c r="S21" s="30" t="s">
        <v>55</v>
      </c>
      <c r="T21" s="31"/>
      <c r="U21" s="32"/>
      <c r="V21" s="32"/>
      <c r="W21" s="32"/>
      <c r="X21" s="32"/>
      <c r="Y21" s="32"/>
      <c r="Z21" s="32"/>
    </row>
    <row r="22" ht="15.75" customHeight="1">
      <c r="A22" s="27"/>
      <c r="B22" s="30" t="s">
        <v>55</v>
      </c>
      <c r="C22" s="30" t="s">
        <v>55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0</v>
      </c>
      <c r="N22" s="30">
        <f t="shared" si="3"/>
        <v>0</v>
      </c>
      <c r="O22" s="30">
        <f t="shared" si="4"/>
        <v>0</v>
      </c>
      <c r="P22" s="30">
        <f>COUNTIF(D21:H21,"&lt;&gt;") * 5 -SUM(D21:H21)</f>
        <v>0</v>
      </c>
      <c r="Q22" s="30">
        <f t="shared" si="5"/>
        <v>0</v>
      </c>
      <c r="R22" s="30" t="s">
        <v>55</v>
      </c>
      <c r="S22" s="30" t="s">
        <v>55</v>
      </c>
      <c r="T22" s="31"/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4" t="s">
        <v>55</v>
      </c>
      <c r="C23" s="24" t="s">
        <v>55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0</v>
      </c>
      <c r="N23" s="24">
        <f t="shared" si="3"/>
        <v>0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55</v>
      </c>
      <c r="S23" s="24" t="s">
        <v>55</v>
      </c>
      <c r="T23" s="25"/>
      <c r="U23" s="26"/>
      <c r="V23" s="26"/>
      <c r="W23" s="26"/>
      <c r="X23" s="26"/>
      <c r="Y23" s="26"/>
      <c r="Z23" s="26"/>
    </row>
    <row r="24" ht="15.75" customHeight="1">
      <c r="A24" s="27"/>
      <c r="B24" s="24" t="s">
        <v>55</v>
      </c>
      <c r="C24" s="24" t="s">
        <v>55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0</v>
      </c>
      <c r="N24" s="24">
        <f t="shared" si="3"/>
        <v>0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55</v>
      </c>
      <c r="S24" s="24" t="s">
        <v>55</v>
      </c>
      <c r="T24" s="25"/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30" t="s">
        <v>55</v>
      </c>
      <c r="C25" s="30" t="s">
        <v>55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0</v>
      </c>
      <c r="N25" s="30">
        <f t="shared" si="3"/>
        <v>0</v>
      </c>
      <c r="O25" s="30">
        <f t="shared" si="4"/>
        <v>0</v>
      </c>
      <c r="P25" s="30">
        <f>COUNTIF(D26:H26,"&lt;&gt;") * 5 -SUM(D26:H26)</f>
        <v>0</v>
      </c>
      <c r="Q25" s="30">
        <f t="shared" si="5"/>
        <v>0</v>
      </c>
      <c r="R25" s="30" t="s">
        <v>55</v>
      </c>
      <c r="S25" s="30" t="s">
        <v>55</v>
      </c>
      <c r="T25" s="31"/>
      <c r="U25" s="32"/>
      <c r="V25" s="32"/>
      <c r="W25" s="32"/>
      <c r="X25" s="32"/>
      <c r="Y25" s="32"/>
      <c r="Z25" s="32"/>
    </row>
    <row r="26" ht="15.75" customHeight="1">
      <c r="A26" s="27"/>
      <c r="B26" s="30" t="s">
        <v>55</v>
      </c>
      <c r="C26" s="30" t="s">
        <v>55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0</v>
      </c>
      <c r="N26" s="30">
        <f t="shared" si="3"/>
        <v>0</v>
      </c>
      <c r="O26" s="30">
        <f t="shared" si="4"/>
        <v>0</v>
      </c>
      <c r="P26" s="30">
        <f>COUNTIF(D25:H25,"&lt;&gt;") * 5 -SUM(D25:H25)</f>
        <v>0</v>
      </c>
      <c r="Q26" s="30">
        <f t="shared" si="5"/>
        <v>0</v>
      </c>
      <c r="R26" s="30" t="s">
        <v>55</v>
      </c>
      <c r="S26" s="30" t="s">
        <v>55</v>
      </c>
      <c r="T26" s="31"/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4" t="s">
        <v>55</v>
      </c>
      <c r="C27" s="24" t="s">
        <v>55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0</v>
      </c>
      <c r="N27" s="24">
        <f t="shared" si="3"/>
        <v>0</v>
      </c>
      <c r="O27" s="24">
        <f t="shared" si="4"/>
        <v>0</v>
      </c>
      <c r="P27" s="24">
        <f>COUNTIF(D28:H28,"&lt;&gt;") * 5 -SUM(D28:H28)</f>
        <v>0</v>
      </c>
      <c r="Q27" s="24">
        <f t="shared" si="5"/>
        <v>0</v>
      </c>
      <c r="R27" s="24" t="s">
        <v>55</v>
      </c>
      <c r="S27" s="24" t="s">
        <v>55</v>
      </c>
      <c r="T27" s="25"/>
      <c r="U27" s="26"/>
      <c r="V27" s="26"/>
      <c r="W27" s="26"/>
      <c r="X27" s="26"/>
      <c r="Y27" s="26"/>
      <c r="Z27" s="26"/>
    </row>
    <row r="28" ht="15.75" customHeight="1">
      <c r="A28" s="27"/>
      <c r="B28" s="24" t="s">
        <v>55</v>
      </c>
      <c r="C28" s="24" t="s">
        <v>55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0</v>
      </c>
      <c r="N28" s="24">
        <f t="shared" si="3"/>
        <v>0</v>
      </c>
      <c r="O28" s="24">
        <f t="shared" si="4"/>
        <v>0</v>
      </c>
      <c r="P28" s="24">
        <f>COUNTIF(D27:H27,"&lt;&gt;") * 5 -SUM(D27:H27)</f>
        <v>0</v>
      </c>
      <c r="Q28" s="24">
        <f t="shared" si="5"/>
        <v>0</v>
      </c>
      <c r="R28" s="24" t="s">
        <v>55</v>
      </c>
      <c r="S28" s="24" t="s">
        <v>55</v>
      </c>
      <c r="T28" s="25"/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30" t="s">
        <v>55</v>
      </c>
      <c r="C29" s="30" t="s">
        <v>55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0</v>
      </c>
      <c r="L29" s="30">
        <f t="shared" si="2"/>
        <v>0</v>
      </c>
      <c r="M29" s="30">
        <f>K30</f>
        <v>0</v>
      </c>
      <c r="N29" s="30">
        <f t="shared" si="3"/>
        <v>0</v>
      </c>
      <c r="O29" s="30">
        <f t="shared" si="4"/>
        <v>0</v>
      </c>
      <c r="P29" s="30">
        <f>COUNTIF(D30:H30,"&lt;&gt;") * 5 -SUM(D30:H30)</f>
        <v>0</v>
      </c>
      <c r="Q29" s="30">
        <f t="shared" si="5"/>
        <v>0</v>
      </c>
      <c r="R29" s="30" t="s">
        <v>55</v>
      </c>
      <c r="S29" s="30" t="s">
        <v>55</v>
      </c>
      <c r="T29" s="31"/>
      <c r="U29" s="32"/>
      <c r="V29" s="32"/>
      <c r="W29" s="32"/>
      <c r="X29" s="32"/>
      <c r="Y29" s="32"/>
      <c r="Z29" s="32"/>
    </row>
    <row r="30" ht="15.75" customHeight="1">
      <c r="A30" s="27"/>
      <c r="B30" s="30" t="s">
        <v>55</v>
      </c>
      <c r="C30" s="30" t="s">
        <v>55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>IF(D30&gt;D29,1,0)+IF(E30&gt;E29,1,0)+IF(F30&gt;F29,1,0)+IF(G30&gt;G29,1,0)+IF(H30&gt;H29,1,0)</f>
        <v>0</v>
      </c>
      <c r="L30" s="30">
        <f t="shared" si="2"/>
        <v>0</v>
      </c>
      <c r="M30" s="30">
        <f>K29</f>
        <v>0</v>
      </c>
      <c r="N30" s="30">
        <f t="shared" si="3"/>
        <v>0</v>
      </c>
      <c r="O30" s="30">
        <f t="shared" si="4"/>
        <v>0</v>
      </c>
      <c r="P30" s="30">
        <f>COUNTIF(D29:H29,"&lt;&gt;") * 5 -SUM(D29:H29)</f>
        <v>0</v>
      </c>
      <c r="Q30" s="30">
        <f t="shared" si="5"/>
        <v>0</v>
      </c>
      <c r="R30" s="30" t="s">
        <v>55</v>
      </c>
      <c r="S30" s="30" t="s">
        <v>55</v>
      </c>
      <c r="T30" s="31"/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4" t="s">
        <v>55</v>
      </c>
      <c r="C31" s="24" t="s">
        <v>55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>IF(D31&gt;D32,1,0)+IF(E31&gt;E32,1,0)+IF(F31&gt;F32,1,0)+IF(G31&gt;G32,1,0)+IF(H31&gt;H32,1,0)</f>
        <v>0</v>
      </c>
      <c r="L31" s="24">
        <f t="shared" si="2"/>
        <v>0</v>
      </c>
      <c r="M31" s="24">
        <f>K32</f>
        <v>0</v>
      </c>
      <c r="N31" s="24">
        <f t="shared" si="3"/>
        <v>0</v>
      </c>
      <c r="O31" s="24">
        <f t="shared" si="4"/>
        <v>0</v>
      </c>
      <c r="P31" s="24">
        <f>COUNTIF(D32:H32,"&lt;&gt;") * 5 -SUM(D32:H32)</f>
        <v>0</v>
      </c>
      <c r="Q31" s="24">
        <f t="shared" si="5"/>
        <v>0</v>
      </c>
      <c r="R31" s="24" t="s">
        <v>55</v>
      </c>
      <c r="S31" s="24" t="s">
        <v>55</v>
      </c>
      <c r="T31" s="25"/>
      <c r="U31" s="26"/>
      <c r="V31" s="26"/>
      <c r="W31" s="26"/>
      <c r="X31" s="26"/>
      <c r="Y31" s="26"/>
      <c r="Z31" s="26"/>
    </row>
    <row r="32" ht="15.75" customHeight="1">
      <c r="A32" s="27"/>
      <c r="B32" s="24" t="s">
        <v>55</v>
      </c>
      <c r="C32" s="24" t="s">
        <v>55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0</v>
      </c>
      <c r="N32" s="24">
        <f t="shared" si="3"/>
        <v>0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55</v>
      </c>
      <c r="S32" s="24" t="s">
        <v>55</v>
      </c>
      <c r="T32" s="25"/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55</v>
      </c>
      <c r="C33" s="30" t="s">
        <v>55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55</v>
      </c>
      <c r="S33" s="30" t="s">
        <v>55</v>
      </c>
      <c r="T33" s="31"/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55</v>
      </c>
      <c r="C34" s="30" t="s">
        <v>55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55</v>
      </c>
      <c r="S34" s="30" t="s">
        <v>55</v>
      </c>
      <c r="T34" s="31"/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55</v>
      </c>
      <c r="C35" s="24" t="s">
        <v>55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55</v>
      </c>
      <c r="S35" s="24" t="s">
        <v>55</v>
      </c>
      <c r="T35" s="25"/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55</v>
      </c>
      <c r="C36" s="24" t="s">
        <v>55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55</v>
      </c>
      <c r="S36" s="24" t="s">
        <v>55</v>
      </c>
      <c r="T36" s="25"/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55</v>
      </c>
      <c r="C37" s="30" t="s">
        <v>55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55</v>
      </c>
      <c r="S37" s="30" t="s">
        <v>55</v>
      </c>
      <c r="T37" s="31"/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55</v>
      </c>
      <c r="C38" s="30" t="s">
        <v>55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55</v>
      </c>
      <c r="S38" s="30" t="s">
        <v>55</v>
      </c>
      <c r="T38" s="31"/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55</v>
      </c>
      <c r="C39" s="24" t="s">
        <v>55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55</v>
      </c>
      <c r="S39" s="24" t="s">
        <v>55</v>
      </c>
      <c r="T39" s="25"/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55</v>
      </c>
      <c r="C40" s="24" t="s">
        <v>55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55</v>
      </c>
      <c r="S40" s="24" t="s">
        <v>55</v>
      </c>
      <c r="T40" s="25"/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55</v>
      </c>
      <c r="C41" s="30" t="s">
        <v>55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55</v>
      </c>
      <c r="S41" s="30" t="s">
        <v>55</v>
      </c>
      <c r="T41" s="31"/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55</v>
      </c>
      <c r="C42" s="30" t="s">
        <v>55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55</v>
      </c>
      <c r="S42" s="30" t="s">
        <v>55</v>
      </c>
      <c r="T42" s="31"/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55</v>
      </c>
      <c r="C43" s="24" t="s">
        <v>55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55</v>
      </c>
      <c r="S43" s="24" t="s">
        <v>55</v>
      </c>
      <c r="T43" s="25"/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55</v>
      </c>
      <c r="C44" s="24" t="s">
        <v>55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55</v>
      </c>
      <c r="S44" s="24" t="s">
        <v>55</v>
      </c>
      <c r="T44" s="25"/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55</v>
      </c>
      <c r="C45" s="30" t="s">
        <v>55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55</v>
      </c>
      <c r="S45" s="30" t="s">
        <v>55</v>
      </c>
      <c r="T45" s="31"/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55</v>
      </c>
      <c r="C46" s="30" t="s">
        <v>55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55</v>
      </c>
      <c r="S46" s="30" t="s">
        <v>55</v>
      </c>
      <c r="T46" s="31"/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55</v>
      </c>
      <c r="C47" s="24" t="s">
        <v>55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55</v>
      </c>
      <c r="S47" s="24" t="s">
        <v>55</v>
      </c>
      <c r="T47" s="25"/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55</v>
      </c>
      <c r="C48" s="24" t="s">
        <v>55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55</v>
      </c>
      <c r="S48" s="24" t="s">
        <v>55</v>
      </c>
      <c r="T48" s="25"/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55</v>
      </c>
      <c r="C49" s="30" t="s">
        <v>55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55</v>
      </c>
      <c r="S49" s="30" t="s">
        <v>55</v>
      </c>
      <c r="T49" s="31"/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55</v>
      </c>
      <c r="C50" s="30" t="s">
        <v>55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55</v>
      </c>
      <c r="S50" s="30" t="s">
        <v>55</v>
      </c>
      <c r="T50" s="31"/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55</v>
      </c>
      <c r="C51" s="24" t="s">
        <v>55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55</v>
      </c>
      <c r="S51" s="24" t="s">
        <v>55</v>
      </c>
      <c r="T51" s="25"/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55</v>
      </c>
      <c r="C52" s="24" t="s">
        <v>55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55</v>
      </c>
      <c r="S52" s="24" t="s">
        <v>55</v>
      </c>
      <c r="T52" s="25"/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55</v>
      </c>
      <c r="C53" s="30" t="s">
        <v>55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55</v>
      </c>
      <c r="S53" s="30" t="s">
        <v>55</v>
      </c>
      <c r="T53" s="31"/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55</v>
      </c>
      <c r="C54" s="30" t="s">
        <v>55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55</v>
      </c>
      <c r="S54" s="30" t="s">
        <v>55</v>
      </c>
      <c r="T54" s="31"/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55</v>
      </c>
      <c r="C55" s="24" t="s">
        <v>55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55</v>
      </c>
      <c r="S55" s="24" t="s">
        <v>55</v>
      </c>
      <c r="T55" s="25"/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55</v>
      </c>
      <c r="C56" s="24" t="s">
        <v>55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55</v>
      </c>
      <c r="S56" s="24" t="s">
        <v>55</v>
      </c>
      <c r="T56" s="25"/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55</v>
      </c>
      <c r="C57" s="30" t="s">
        <v>55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55</v>
      </c>
      <c r="S57" s="30" t="s">
        <v>55</v>
      </c>
      <c r="T57" s="31"/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55</v>
      </c>
      <c r="C58" s="30" t="s">
        <v>55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55</v>
      </c>
      <c r="S58" s="30" t="s">
        <v>55</v>
      </c>
      <c r="T58" s="31"/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55</v>
      </c>
      <c r="C59" s="24" t="s">
        <v>55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55</v>
      </c>
      <c r="S59" s="24" t="s">
        <v>55</v>
      </c>
      <c r="T59" s="25"/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55</v>
      </c>
      <c r="C60" s="24" t="s">
        <v>55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55</v>
      </c>
      <c r="S60" s="24" t="s">
        <v>55</v>
      </c>
      <c r="T60" s="25"/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55</v>
      </c>
      <c r="C61" s="30" t="s">
        <v>55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55</v>
      </c>
      <c r="S61" s="30" t="s">
        <v>55</v>
      </c>
      <c r="T61" s="31"/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55</v>
      </c>
      <c r="C62" s="30" t="s">
        <v>55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55</v>
      </c>
      <c r="S62" s="30" t="s">
        <v>55</v>
      </c>
      <c r="T62" s="31"/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55</v>
      </c>
      <c r="C63" s="24" t="s">
        <v>55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55</v>
      </c>
      <c r="S63" s="24" t="s">
        <v>55</v>
      </c>
      <c r="T63" s="25"/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55</v>
      </c>
      <c r="C64" s="24" t="s">
        <v>55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55</v>
      </c>
      <c r="S64" s="24" t="s">
        <v>55</v>
      </c>
      <c r="T64" s="25"/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55</v>
      </c>
      <c r="C65" s="30" t="s">
        <v>55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55</v>
      </c>
      <c r="S65" s="30" t="s">
        <v>55</v>
      </c>
      <c r="T65" s="31"/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55</v>
      </c>
      <c r="C66" s="30" t="s">
        <v>55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55</v>
      </c>
      <c r="S66" s="30" t="s">
        <v>55</v>
      </c>
      <c r="T66" s="31"/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55</v>
      </c>
      <c r="C67" s="24" t="s">
        <v>55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55</v>
      </c>
      <c r="S67" s="24" t="s">
        <v>55</v>
      </c>
      <c r="T67" s="25"/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55</v>
      </c>
      <c r="C68" s="24" t="s">
        <v>55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55</v>
      </c>
      <c r="S68" s="24" t="s">
        <v>55</v>
      </c>
      <c r="T68" s="25"/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55</v>
      </c>
      <c r="C69" s="30" t="s">
        <v>55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55</v>
      </c>
      <c r="S69" s="30" t="s">
        <v>55</v>
      </c>
      <c r="T69" s="31"/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55</v>
      </c>
      <c r="C70" s="30" t="s">
        <v>55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55</v>
      </c>
      <c r="S70" s="30" t="s">
        <v>55</v>
      </c>
      <c r="T70" s="31"/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55</v>
      </c>
      <c r="C71" s="24" t="s">
        <v>55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55</v>
      </c>
      <c r="S71" s="24" t="s">
        <v>55</v>
      </c>
      <c r="T71" s="25"/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55</v>
      </c>
      <c r="C72" s="24" t="s">
        <v>55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55</v>
      </c>
      <c r="S72" s="24" t="s">
        <v>55</v>
      </c>
      <c r="T72" s="25"/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55</v>
      </c>
      <c r="C73" s="30" t="s">
        <v>55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55</v>
      </c>
      <c r="S73" s="30" t="s">
        <v>55</v>
      </c>
      <c r="T73" s="31"/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55</v>
      </c>
      <c r="C74" s="30" t="s">
        <v>55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55</v>
      </c>
      <c r="S74" s="30" t="s">
        <v>55</v>
      </c>
      <c r="T74" s="31"/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55</v>
      </c>
      <c r="C75" s="24" t="s">
        <v>55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55</v>
      </c>
      <c r="S75" s="24" t="s">
        <v>55</v>
      </c>
      <c r="T75" s="25"/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55</v>
      </c>
      <c r="C76" s="24" t="s">
        <v>55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55</v>
      </c>
      <c r="S76" s="24" t="s">
        <v>55</v>
      </c>
      <c r="T76" s="25"/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55</v>
      </c>
      <c r="C77" s="30" t="s">
        <v>55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55</v>
      </c>
      <c r="S77" s="30" t="s">
        <v>55</v>
      </c>
      <c r="T77" s="31"/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55</v>
      </c>
      <c r="C78" s="30" t="s">
        <v>55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55</v>
      </c>
      <c r="S78" s="30" t="s">
        <v>55</v>
      </c>
      <c r="T78" s="31"/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55</v>
      </c>
      <c r="C79" s="24" t="s">
        <v>55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55</v>
      </c>
      <c r="S79" s="24" t="s">
        <v>55</v>
      </c>
      <c r="T79" s="25"/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55</v>
      </c>
      <c r="C80" s="24" t="s">
        <v>55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55</v>
      </c>
      <c r="S80" s="24" t="s">
        <v>55</v>
      </c>
      <c r="T80" s="25"/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55</v>
      </c>
      <c r="C81" s="30" t="s">
        <v>55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55</v>
      </c>
      <c r="S81" s="30" t="s">
        <v>55</v>
      </c>
      <c r="T81" s="31"/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55</v>
      </c>
      <c r="C82" s="30" t="s">
        <v>55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55</v>
      </c>
      <c r="S82" s="30" t="s">
        <v>55</v>
      </c>
      <c r="T82" s="31"/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55</v>
      </c>
      <c r="C83" s="24" t="s">
        <v>55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55</v>
      </c>
      <c r="S83" s="24" t="s">
        <v>55</v>
      </c>
      <c r="T83" s="25"/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55</v>
      </c>
      <c r="C84" s="24" t="s">
        <v>55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55</v>
      </c>
      <c r="S84" s="24" t="s">
        <v>55</v>
      </c>
      <c r="T84" s="25"/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55</v>
      </c>
      <c r="C85" s="30" t="s">
        <v>55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55</v>
      </c>
      <c r="S85" s="30" t="s">
        <v>55</v>
      </c>
      <c r="T85" s="31"/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55</v>
      </c>
      <c r="C86" s="30" t="s">
        <v>55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55</v>
      </c>
      <c r="S86" s="30" t="s">
        <v>55</v>
      </c>
      <c r="T86" s="31"/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55</v>
      </c>
      <c r="C87" s="24" t="s">
        <v>55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55</v>
      </c>
      <c r="S87" s="24" t="s">
        <v>55</v>
      </c>
      <c r="T87" s="25"/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55</v>
      </c>
      <c r="C88" s="24" t="s">
        <v>55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55</v>
      </c>
      <c r="S88" s="24" t="s">
        <v>55</v>
      </c>
      <c r="T88" s="25"/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55</v>
      </c>
      <c r="C89" s="30" t="s">
        <v>55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55</v>
      </c>
      <c r="S89" s="30" t="s">
        <v>55</v>
      </c>
      <c r="T89" s="31"/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55</v>
      </c>
      <c r="C90" s="30" t="s">
        <v>55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55</v>
      </c>
      <c r="S90" s="30" t="s">
        <v>55</v>
      </c>
      <c r="T90" s="31"/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55</v>
      </c>
      <c r="C91" s="24" t="s">
        <v>55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55</v>
      </c>
      <c r="S91" s="24" t="s">
        <v>55</v>
      </c>
      <c r="T91" s="25"/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55</v>
      </c>
      <c r="C92" s="24" t="s">
        <v>55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55</v>
      </c>
      <c r="S92" s="24" t="s">
        <v>55</v>
      </c>
      <c r="T92" s="25"/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55</v>
      </c>
      <c r="C93" s="30" t="s">
        <v>55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55</v>
      </c>
      <c r="S93" s="30" t="s">
        <v>55</v>
      </c>
      <c r="T93" s="31"/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55</v>
      </c>
      <c r="C94" s="30" t="s">
        <v>55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55</v>
      </c>
      <c r="S94" s="30" t="s">
        <v>55</v>
      </c>
      <c r="T94" s="31"/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55</v>
      </c>
      <c r="C95" s="24" t="s">
        <v>55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55</v>
      </c>
      <c r="S95" s="24" t="s">
        <v>55</v>
      </c>
      <c r="T95" s="25"/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55</v>
      </c>
      <c r="C96" s="24" t="s">
        <v>55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55</v>
      </c>
      <c r="S96" s="24" t="s">
        <v>55</v>
      </c>
      <c r="T96" s="25"/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55</v>
      </c>
      <c r="C97" s="30" t="s">
        <v>55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55</v>
      </c>
      <c r="S97" s="30" t="s">
        <v>55</v>
      </c>
      <c r="T97" s="31"/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55</v>
      </c>
      <c r="C98" s="30" t="s">
        <v>55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55</v>
      </c>
      <c r="S98" s="30" t="s">
        <v>55</v>
      </c>
      <c r="T98" s="31"/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55</v>
      </c>
      <c r="C99" s="24" t="s">
        <v>55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55</v>
      </c>
      <c r="S99" s="24" t="s">
        <v>55</v>
      </c>
      <c r="T99" s="25"/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55</v>
      </c>
      <c r="C100" s="24" t="s">
        <v>55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55</v>
      </c>
      <c r="S100" s="24" t="s">
        <v>55</v>
      </c>
      <c r="T100" s="25"/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55</v>
      </c>
      <c r="C101" s="30" t="s">
        <v>55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55</v>
      </c>
      <c r="S101" s="30" t="s">
        <v>55</v>
      </c>
      <c r="T101" s="31"/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55</v>
      </c>
      <c r="C102" s="30" t="s">
        <v>55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55</v>
      </c>
      <c r="S102" s="30" t="s">
        <v>55</v>
      </c>
      <c r="T102" s="31"/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55</v>
      </c>
      <c r="C103" s="24" t="s">
        <v>55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55</v>
      </c>
      <c r="S103" s="24" t="s">
        <v>55</v>
      </c>
      <c r="T103" s="25"/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55</v>
      </c>
      <c r="C104" s="24" t="s">
        <v>55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55</v>
      </c>
      <c r="S104" s="24" t="s">
        <v>55</v>
      </c>
      <c r="T104" s="25"/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55</v>
      </c>
      <c r="C105" s="30" t="s">
        <v>55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55</v>
      </c>
      <c r="S105" s="30" t="s">
        <v>55</v>
      </c>
      <c r="T105" s="31"/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55</v>
      </c>
      <c r="C106" s="30" t="s">
        <v>55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55</v>
      </c>
      <c r="S106" s="30" t="s">
        <v>55</v>
      </c>
      <c r="T106" s="31"/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55</v>
      </c>
      <c r="C107" s="24" t="s">
        <v>55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55</v>
      </c>
      <c r="S107" s="24" t="s">
        <v>55</v>
      </c>
      <c r="T107" s="25"/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55</v>
      </c>
      <c r="C108" s="24" t="s">
        <v>55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55</v>
      </c>
      <c r="S108" s="24" t="s">
        <v>55</v>
      </c>
      <c r="T108" s="25"/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55</v>
      </c>
      <c r="C109" s="30" t="s">
        <v>55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55</v>
      </c>
      <c r="S109" s="30" t="s">
        <v>55</v>
      </c>
      <c r="T109" s="31"/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55</v>
      </c>
      <c r="C110" s="30" t="s">
        <v>55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55</v>
      </c>
      <c r="S110" s="30" t="s">
        <v>55</v>
      </c>
      <c r="T110" s="31"/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55</v>
      </c>
      <c r="C111" s="24" t="s">
        <v>55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55</v>
      </c>
      <c r="S111" s="24" t="s">
        <v>55</v>
      </c>
      <c r="T111" s="25"/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55</v>
      </c>
      <c r="C112" s="24" t="s">
        <v>55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55</v>
      </c>
      <c r="S112" s="24" t="s">
        <v>55</v>
      </c>
      <c r="T112" s="25"/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55</v>
      </c>
      <c r="C113" s="30" t="s">
        <v>55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55</v>
      </c>
      <c r="S113" s="30" t="s">
        <v>55</v>
      </c>
      <c r="T113" s="31"/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55</v>
      </c>
      <c r="C114" s="30" t="s">
        <v>55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55</v>
      </c>
      <c r="S114" s="30" t="s">
        <v>55</v>
      </c>
      <c r="T114" s="31"/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55</v>
      </c>
      <c r="C115" s="24" t="s">
        <v>55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55</v>
      </c>
      <c r="S115" s="24" t="s">
        <v>55</v>
      </c>
      <c r="T115" s="25"/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55</v>
      </c>
      <c r="C116" s="24" t="s">
        <v>55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55</v>
      </c>
      <c r="S116" s="24" t="s">
        <v>55</v>
      </c>
      <c r="T116" s="25"/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55</v>
      </c>
      <c r="C117" s="30" t="s">
        <v>55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55</v>
      </c>
      <c r="S117" s="30" t="s">
        <v>55</v>
      </c>
      <c r="T117" s="31"/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55</v>
      </c>
      <c r="C118" s="30" t="s">
        <v>55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55</v>
      </c>
      <c r="S118" s="30" t="s">
        <v>55</v>
      </c>
      <c r="T118" s="31"/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55</v>
      </c>
      <c r="C119" s="24" t="s">
        <v>55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55</v>
      </c>
      <c r="S119" s="24" t="s">
        <v>55</v>
      </c>
      <c r="T119" s="25"/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55</v>
      </c>
      <c r="C120" s="24" t="s">
        <v>55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55</v>
      </c>
      <c r="S120" s="24" t="s">
        <v>55</v>
      </c>
      <c r="T120" s="25"/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55</v>
      </c>
      <c r="C121" s="30" t="s">
        <v>55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55</v>
      </c>
      <c r="S121" s="30" t="s">
        <v>55</v>
      </c>
      <c r="T121" s="31"/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55</v>
      </c>
      <c r="C122" s="30" t="s">
        <v>55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55</v>
      </c>
      <c r="S122" s="30" t="s">
        <v>55</v>
      </c>
      <c r="T122" s="31"/>
      <c r="U122" s="32"/>
      <c r="V122" s="32"/>
      <c r="W122" s="32"/>
      <c r="X122" s="32"/>
      <c r="Y122" s="32"/>
      <c r="Z122" s="32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2025-04-08T20:38:00Z</dcterms:created>
  <dc:creator>Unknown</dc:creator>
</cp:coreProperties>
</file>