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lts" sheetId="1" r:id="rId4"/>
    <sheet state="visible" name="pools" sheetId="2" r:id="rId5"/>
    <sheet state="visible" name="brackets" sheetId="3" r:id="rId6"/>
  </sheets>
  <definedNames/>
  <calcPr/>
</workbook>
</file>

<file path=xl/sharedStrings.xml><?xml version="1.0" encoding="utf-8"?>
<sst xmlns="http://schemas.openxmlformats.org/spreadsheetml/2006/main" count="930" uniqueCount="64">
  <si>
    <t>BUHURT INTERNATIONAL</t>
  </si>
  <si>
    <t>Buckler</t>
  </si>
  <si>
    <t>Name:</t>
  </si>
  <si>
    <t>California Classic 2025</t>
  </si>
  <si>
    <t>Event Date:</t>
  </si>
  <si>
    <t>2025-09-20</t>
  </si>
  <si>
    <t>Event Tier:</t>
  </si>
  <si>
    <t>Classic</t>
  </si>
  <si>
    <t>: Event tier</t>
  </si>
  <si>
    <t>Loc:</t>
  </si>
  <si>
    <t>6725 W Kearney Blvd, Fresno, CA 93706, USA</t>
  </si>
  <si>
    <t>Male</t>
  </si>
  <si>
    <t>v1.0.6</t>
  </si>
  <si>
    <t>Tier Mult.</t>
  </si>
  <si>
    <t>: Tier Multiplier</t>
  </si>
  <si>
    <t>ID#</t>
  </si>
  <si>
    <t>Duelist</t>
  </si>
  <si>
    <t>T</t>
  </si>
  <si>
    <t>Matches (M)</t>
  </si>
  <si>
    <t>Rounds (R)</t>
  </si>
  <si>
    <t>Hits earned(E) vs Hits received(Re)</t>
  </si>
  <si>
    <t>Cards</t>
  </si>
  <si>
    <t>Points</t>
  </si>
  <si>
    <t>Placement</t>
  </si>
  <si>
    <t>Rank adj. Points</t>
  </si>
  <si>
    <t>Final Awarded Points</t>
  </si>
  <si>
    <t>Won</t>
  </si>
  <si>
    <t>Lost</t>
  </si>
  <si>
    <t>Total</t>
  </si>
  <si>
    <t>Win-Ratio</t>
  </si>
  <si>
    <t>F/T</t>
  </si>
  <si>
    <t>Draw</t>
  </si>
  <si>
    <t>Ratio</t>
  </si>
  <si>
    <t>E</t>
  </si>
  <si>
    <t>E per R</t>
  </si>
  <si>
    <t>G</t>
  </si>
  <si>
    <t>Re per R</t>
  </si>
  <si>
    <t>E|Re Diff</t>
  </si>
  <si>
    <t>Y</t>
  </si>
  <si>
    <t>R</t>
  </si>
  <si>
    <t>[DROP] Cade Zimmerman</t>
  </si>
  <si>
    <t>Darrian Dukes</t>
  </si>
  <si>
    <t>Andrew Barron</t>
  </si>
  <si>
    <t>Ben (Briar the Blind) Fredrickson</t>
  </si>
  <si>
    <t>[DROP] Alexander Casillas</t>
  </si>
  <si>
    <t>[DROP] Alexander Robinson</t>
  </si>
  <si>
    <t>[DROP] Damien Greenwell</t>
  </si>
  <si>
    <t>[DROP] Dylan Valette</t>
  </si>
  <si>
    <t>Sebastian Vasquez</t>
  </si>
  <si>
    <t>[DROP] Zachary Fletcher</t>
  </si>
  <si>
    <t>Taylor John Hummon</t>
  </si>
  <si>
    <t>Match#</t>
  </si>
  <si>
    <t>Rounds Score</t>
  </si>
  <si>
    <t>Fight</t>
  </si>
  <si>
    <t>Rounds</t>
  </si>
  <si>
    <t>Earned vs received</t>
  </si>
  <si>
    <t>R1</t>
  </si>
  <si>
    <t>R2</t>
  </si>
  <si>
    <t>R3</t>
  </si>
  <si>
    <t>R4</t>
  </si>
  <si>
    <t>R5</t>
  </si>
  <si>
    <t>Re</t>
  </si>
  <si>
    <t>Description</t>
  </si>
  <si>
    <t/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</si>
</sst>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b/>
      <sz val="16.0"/>
      <color rgb="FF000000"/>
      <name val="Cambria"/>
    </font>
    <font/>
    <font>
      <b/>
      <sz val="12.0"/>
      <color rgb="FF000000"/>
      <name val="Cambria"/>
    </font>
    <font>
      <b/>
      <sz val="11.0"/>
      <color rgb="FF000000"/>
      <name val="Cambria"/>
    </font>
    <font>
      <color rgb="FFFFFFFF"/>
      <name val="Calibri"/>
      <scheme val="minor"/>
    </font>
    <font>
      <b/>
      <sz val="10.0"/>
      <color rgb="FF000000"/>
      <name val="Cambria"/>
    </font>
    <font>
      <sz val="11.0"/>
      <color rgb="FF000000"/>
      <name val="Cambria"/>
    </font>
    <font>
      <sz val="11.0"/>
      <color theme="1"/>
      <name val="Calibri"/>
    </font>
    <font>
      <sz val="11.0"/>
      <color theme="1"/>
      <name val="Cambria"/>
    </font>
    <font>
      <color theme="1"/>
      <name val="Cambria"/>
    </font>
  </fonts>
  <fills count="7">
    <fill>
      <patternFill patternType="none"/>
    </fill>
    <fill>
      <patternFill patternType="lightGray"/>
    </fill>
    <fill>
      <patternFill patternType="solid">
        <fgColor rgb="FFABCB95"/>
        <bgColor rgb="FFABCB95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D9DADB"/>
        <bgColor rgb="FFD9DADB"/>
      </patternFill>
    </fill>
  </fills>
  <borders count="9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0F0F0F"/>
      </left>
      <right style="thin">
        <color rgb="FF0F0F0F"/>
      </right>
      <top style="thin">
        <color rgb="FF0F0F0F"/>
      </top>
      <bottom style="thin">
        <color rgb="FF0F0F0F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1" fillId="2" fontId="3" numFmtId="0" xfId="0" applyAlignment="1" applyBorder="1" applyFont="1">
      <alignment horizontal="center" vertical="center"/>
    </xf>
    <xf borderId="0" fillId="0" fontId="4" numFmtId="0" xfId="0" applyFont="1"/>
    <xf borderId="0" fillId="0" fontId="4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3" fontId="6" numFmtId="0" xfId="0" applyAlignment="1" applyBorder="1" applyFill="1" applyFont="1">
      <alignment horizontal="center" shrinkToFit="0" vertical="center" wrapText="1"/>
    </xf>
    <xf borderId="4" fillId="4" fontId="6" numFmtId="0" xfId="0" applyAlignment="1" applyBorder="1" applyFill="1" applyFont="1">
      <alignment horizontal="center" shrinkToFit="0" vertical="center" wrapText="1"/>
    </xf>
    <xf borderId="5" fillId="5" fontId="7" numFmtId="0" xfId="0" applyAlignment="1" applyBorder="1" applyFill="1" applyFont="1">
      <alignment horizontal="center" vertical="center"/>
    </xf>
    <xf borderId="5" fillId="5" fontId="7" numFmtId="0" xfId="0" applyAlignment="1" applyBorder="1" applyFont="1">
      <alignment horizontal="center" readingOrder="0" vertical="center"/>
    </xf>
    <xf borderId="5" fillId="5" fontId="7" numFmtId="10" xfId="0" applyAlignment="1" applyBorder="1" applyFont="1" applyNumberFormat="1">
      <alignment horizontal="center" vertical="center"/>
    </xf>
    <xf borderId="5" fillId="5" fontId="7" numFmtId="2" xfId="0" applyAlignment="1" applyBorder="1" applyFont="1" applyNumberFormat="1">
      <alignment horizontal="center" vertical="center"/>
    </xf>
    <xf borderId="5" fillId="6" fontId="7" numFmtId="0" xfId="0" applyAlignment="1" applyBorder="1" applyFill="1" applyFont="1">
      <alignment horizontal="center" vertical="center"/>
    </xf>
    <xf borderId="5" fillId="6" fontId="7" numFmtId="10" xfId="0" applyAlignment="1" applyBorder="1" applyFont="1" applyNumberFormat="1">
      <alignment horizontal="center" vertical="center"/>
    </xf>
    <xf borderId="5" fillId="6" fontId="7" numFmtId="2" xfId="0" applyAlignment="1" applyBorder="1" applyFont="1" applyNumberFormat="1">
      <alignment horizontal="center" vertical="center"/>
    </xf>
    <xf borderId="5" fillId="5" fontId="7" numFmtId="0" xfId="0" applyAlignment="1" applyBorder="1" applyFont="1">
      <alignment horizontal="center" readingOrder="0" vertical="center"/>
    </xf>
    <xf borderId="5" fillId="6" fontId="7" numFmtId="0" xfId="0" applyAlignment="1" applyBorder="1" applyFont="1">
      <alignment horizontal="center" readingOrder="0" vertical="center"/>
    </xf>
    <xf borderId="0" fillId="0" fontId="8" numFmtId="0" xfId="0" applyAlignment="1" applyFont="1">
      <alignment vertical="bottom"/>
    </xf>
    <xf borderId="0" fillId="0" fontId="8" numFmtId="0" xfId="0" applyAlignment="1" applyFont="1">
      <alignment horizontal="left" vertical="center"/>
    </xf>
    <xf borderId="0" fillId="0" fontId="4" numFmtId="0" xfId="0" applyAlignment="1" applyFont="1">
      <alignment horizontal="center" vertical="center"/>
    </xf>
    <xf borderId="4" fillId="3" fontId="4" numFmtId="0" xfId="0" applyAlignment="1" applyBorder="1" applyFont="1">
      <alignment horizontal="center" vertical="center"/>
    </xf>
    <xf borderId="4" fillId="4" fontId="4" numFmtId="0" xfId="0" applyAlignment="1" applyBorder="1" applyFont="1">
      <alignment horizontal="center" vertical="center"/>
    </xf>
    <xf borderId="6" fillId="6" fontId="4" numFmtId="0" xfId="0" applyAlignment="1" applyBorder="1" applyFont="1">
      <alignment horizontal="center" shrinkToFit="0" vertical="center" wrapText="1"/>
    </xf>
    <xf borderId="7" fillId="6" fontId="9" numFmtId="0" xfId="0" applyAlignment="1" applyBorder="1" applyFont="1">
      <alignment horizontal="center"/>
    </xf>
    <xf borderId="7" fillId="6" fontId="7" numFmtId="0" xfId="0" applyAlignment="1" applyBorder="1" applyFont="1">
      <alignment horizontal="center" readingOrder="0" shrinkToFit="0" vertical="center" wrapText="1"/>
    </xf>
    <xf borderId="7" fillId="6" fontId="7" numFmtId="0" xfId="0" applyAlignment="1" applyBorder="1" applyFont="1">
      <alignment horizontal="center" shrinkToFit="0" vertical="center" wrapText="1"/>
    </xf>
    <xf borderId="7" fillId="6" fontId="7" numFmtId="0" xfId="0" applyAlignment="1" applyBorder="1" applyFont="1">
      <alignment horizontal="left" vertical="center"/>
    </xf>
    <xf borderId="4" fillId="6" fontId="7" numFmtId="0" xfId="0" applyAlignment="1" applyBorder="1" applyFont="1">
      <alignment horizontal="center" shrinkToFit="0" vertical="center" wrapText="1"/>
    </xf>
    <xf borderId="8" fillId="0" fontId="2" numFmtId="0" xfId="0" applyBorder="1" applyFont="1"/>
    <xf borderId="6" fillId="5" fontId="4" numFmtId="0" xfId="0" applyAlignment="1" applyBorder="1" applyFont="1">
      <alignment horizontal="center" shrinkToFit="0" vertical="center" wrapText="1"/>
    </xf>
    <xf borderId="7" fillId="5" fontId="9" numFmtId="0" xfId="0" applyAlignment="1" applyBorder="1" applyFont="1">
      <alignment horizontal="center"/>
    </xf>
    <xf borderId="7" fillId="5" fontId="7" numFmtId="0" xfId="0" applyAlignment="1" applyBorder="1" applyFont="1">
      <alignment horizontal="center" readingOrder="0" shrinkToFit="0" vertical="center" wrapText="1"/>
    </xf>
    <xf borderId="7" fillId="5" fontId="7" numFmtId="0" xfId="0" applyAlignment="1" applyBorder="1" applyFont="1">
      <alignment horizontal="center" shrinkToFit="0" vertical="center" wrapText="1"/>
    </xf>
    <xf borderId="7" fillId="5" fontId="7" numFmtId="0" xfId="0" applyAlignment="1" applyBorder="1" applyFont="1">
      <alignment horizontal="left" vertical="center"/>
    </xf>
    <xf borderId="4" fillId="5" fontId="7" numFmtId="0" xfId="0" applyAlignment="1" applyBorder="1" applyFont="1">
      <alignment horizontal="center" shrinkToFit="0" vertical="center" wrapText="1"/>
    </xf>
    <xf borderId="7" fillId="5" fontId="9" numFmtId="0" xfId="0" applyAlignment="1" applyBorder="1" applyFont="1">
      <alignment horizontal="center" readingOrder="0"/>
    </xf>
    <xf borderId="7" fillId="6" fontId="9" numFmtId="0" xfId="0" applyAlignment="1" applyBorder="1" applyFont="1">
      <alignment horizontal="center" readingOrder="0"/>
    </xf>
    <xf borderId="7" fillId="6" fontId="9" numFmtId="0" xfId="0" applyAlignment="1" applyBorder="1" applyFont="1">
      <alignment horizontal="center" shrinkToFit="0" wrapText="1"/>
    </xf>
    <xf borderId="0" fillId="6" fontId="10" numFmtId="0" xfId="0" applyAlignment="1" applyFont="1">
      <alignment horizontal="center" readingOrder="0"/>
    </xf>
    <xf borderId="0" fillId="0" fontId="10" numFmtId="0" xfId="0" applyAlignment="1" applyFont="1">
      <alignment horizontal="center" readingOrder="0"/>
    </xf>
  </cellXfs>
  <cellStyles count="1">
    <cellStyle xfId="0" name="Normal" builtinId="0"/>
  </cellStyles>
  <dxfs count="2">
    <dxf>
      <font/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43"/>
    <col customWidth="1" min="2" max="2" width="40.0"/>
    <col customWidth="1" hidden="1" min="3" max="3" width="6.0"/>
    <col customWidth="1" min="4" max="7" width="10.0"/>
    <col customWidth="1" hidden="1" min="8" max="8" width="10.0"/>
    <col customWidth="1" min="9" max="19" width="10.0"/>
    <col customWidth="1" min="20" max="22" width="6.0"/>
    <col customWidth="1" min="23" max="23" width="10.0"/>
    <col customWidth="1" min="24" max="24" width="12.0"/>
    <col customWidth="1" hidden="1" min="25" max="25" width="10.0"/>
    <col customWidth="1" min="26" max="27" width="15.0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</row>
    <row r="2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"/>
    </row>
    <row r="3">
      <c r="A3" s="5" t="s">
        <v>2</v>
      </c>
      <c r="B3" s="5" t="s">
        <v>3</v>
      </c>
      <c r="T3" s="6" t="s">
        <v>4</v>
      </c>
      <c r="W3" s="6" t="s">
        <v>5</v>
      </c>
      <c r="Y3" s="6" t="s">
        <v>6</v>
      </c>
      <c r="Z3" s="6" t="s">
        <v>7</v>
      </c>
      <c r="AA3" s="7" t="s">
        <v>8</v>
      </c>
    </row>
    <row r="4">
      <c r="A4" s="5" t="s">
        <v>9</v>
      </c>
      <c r="B4" s="5" t="s">
        <v>10</v>
      </c>
      <c r="T4" s="6" t="s">
        <v>11</v>
      </c>
      <c r="W4" s="8" t="s">
        <v>12</v>
      </c>
      <c r="Y4" s="6" t="s">
        <v>13</v>
      </c>
      <c r="Z4" s="6">
        <f>IF(Z3="Regional", 1.5, IF(Z3="Conference", 2, IF(Z3="Source", 0.5, 1)))</f>
        <v>1</v>
      </c>
      <c r="AA4" s="7" t="s">
        <v>14</v>
      </c>
    </row>
    <row r="5">
      <c r="A5" s="6" t="s">
        <v>15</v>
      </c>
      <c r="B5" s="6" t="s">
        <v>16</v>
      </c>
      <c r="C5" s="6" t="s">
        <v>17</v>
      </c>
      <c r="D5" s="6" t="s">
        <v>18</v>
      </c>
      <c r="I5" s="6" t="s">
        <v>19</v>
      </c>
      <c r="N5" s="6" t="s">
        <v>20</v>
      </c>
      <c r="T5" s="6" t="s">
        <v>21</v>
      </c>
      <c r="W5" s="6" t="s">
        <v>22</v>
      </c>
      <c r="X5" s="6" t="s">
        <v>23</v>
      </c>
      <c r="Y5" s="6" t="s">
        <v>24</v>
      </c>
      <c r="Z5" s="6" t="s">
        <v>25</v>
      </c>
      <c r="AA5" s="6"/>
    </row>
    <row r="6">
      <c r="D6" s="9" t="s">
        <v>26</v>
      </c>
      <c r="E6" s="9" t="s">
        <v>27</v>
      </c>
      <c r="F6" s="9" t="s">
        <v>28</v>
      </c>
      <c r="G6" s="9" t="s">
        <v>29</v>
      </c>
      <c r="H6" s="9" t="s">
        <v>30</v>
      </c>
      <c r="I6" s="9" t="s">
        <v>26</v>
      </c>
      <c r="J6" s="9" t="s">
        <v>31</v>
      </c>
      <c r="K6" s="9" t="s">
        <v>27</v>
      </c>
      <c r="L6" s="9" t="s">
        <v>28</v>
      </c>
      <c r="M6" s="9" t="s">
        <v>32</v>
      </c>
      <c r="N6" s="9" t="s">
        <v>33</v>
      </c>
      <c r="O6" s="9" t="s">
        <v>34</v>
      </c>
      <c r="P6" s="9" t="s">
        <v>35</v>
      </c>
      <c r="Q6" s="9" t="s">
        <v>36</v>
      </c>
      <c r="R6" s="9" t="s">
        <v>37</v>
      </c>
      <c r="S6" s="9" t="s">
        <v>32</v>
      </c>
      <c r="T6" s="10" t="s">
        <v>38</v>
      </c>
      <c r="U6" s="11" t="s">
        <v>39</v>
      </c>
      <c r="V6" s="9" t="s">
        <v>28</v>
      </c>
      <c r="AA6" s="9"/>
    </row>
    <row r="7">
      <c r="A7" s="12">
        <v>0.0</v>
      </c>
      <c r="B7" s="13" t="s">
        <v>40</v>
      </c>
      <c r="C7" s="12">
        <v>1.0</v>
      </c>
      <c r="D7" s="12">
        <f>SUMIF(pools!$B:$B,$A7,pools!$I:$I)+SUMIF(brackets!$B:$B,$A7,brackets!$I:$I)</f>
        <v>0</v>
      </c>
      <c r="E7" s="12">
        <f>SUMIF(pools!$B:$B,$A7,pools!$J:$J)+SUMIF(brackets!$B:$B,$A7,brackets!$J:$J)</f>
        <v>5</v>
      </c>
      <c r="F7" s="12">
        <f t="shared" ref="F7:F17" si="1">SUM(D7:E7)</f>
        <v>5</v>
      </c>
      <c r="G7" s="14">
        <f t="shared" ref="G7:G17" si="2">IFERROR(D7/F7, 0)</f>
        <v>0</v>
      </c>
      <c r="H7" s="12">
        <f t="shared" ref="H7:H17" si="3">F7/C7</f>
        <v>5</v>
      </c>
      <c r="I7" s="12">
        <f>SUMIF(pools!$B:$B,$A7,pools!$K:$K)+SUMIF(brackets!$B:$B,$A7,brackets!$K:$K)</f>
        <v>0</v>
      </c>
      <c r="J7" s="12">
        <f>SUMIF(pools!$B:$B,$A7,pools!$L:$L)+SUMIF(brackets!$B:$B,$A7,brackets!$L:$L)</f>
        <v>2</v>
      </c>
      <c r="K7" s="12">
        <f>SUMIF(pools!$B:$B,$A7,pools!$M:$M)+SUMIF(brackets!$B:$B,$A7,brackets!$M:$M)</f>
        <v>3</v>
      </c>
      <c r="L7" s="12">
        <f t="shared" ref="L7:L17" si="4">SUM(I7:K7)</f>
        <v>5</v>
      </c>
      <c r="M7" s="14">
        <f t="shared" ref="M7:M17" si="5">IFERROR(I7/L7, 0)</f>
        <v>0</v>
      </c>
      <c r="N7" s="12">
        <f>SUMIF(pools!$B:$B,$A7,pools!$O:$O)+SUMIF(brackets!$B:$B,$A7,brackets!$O:$O)</f>
        <v>0</v>
      </c>
      <c r="O7" s="15">
        <f t="shared" ref="O7:O17" si="6">IFERROR(N7/L7, 0)</f>
        <v>0</v>
      </c>
      <c r="P7" s="12">
        <f>SUMIF(pools!$B:$B,$A7,pools!$P:$P)+SUMIF(brackets!$B:$B,$A7,brackets!$P:$P)</f>
        <v>10</v>
      </c>
      <c r="Q7" s="15">
        <f t="shared" ref="Q7:Q17" si="7">IFERROR(P7/L7, 0)</f>
        <v>2</v>
      </c>
      <c r="R7" s="12">
        <f t="shared" ref="R7:R17" si="8">P7-N7</f>
        <v>10</v>
      </c>
      <c r="S7" s="15">
        <f t="shared" ref="S7:S17" si="9">IFERROR(((N7*2) + (P7*1))/(L7*5),0)</f>
        <v>0.4</v>
      </c>
      <c r="T7" s="12">
        <f>SUMIF(pools!$B:$B,$A7,pools!$R:$R)+SUMIF(brackets!$B:$B,$A7,brackets!$R:$R)</f>
        <v>0</v>
      </c>
      <c r="U7" s="12">
        <f>SUMIF(pools!$B:$B,$A7,pools!$S:$S)+SUMIF(brackets!$B:$B,$A7,brackets!$S:$S)</f>
        <v>0</v>
      </c>
      <c r="V7" s="12">
        <f t="shared" ref="V7:V17" si="10">T7+(2*U7)</f>
        <v>0</v>
      </c>
      <c r="W7" s="12">
        <f>SUMIF(pools!$B:$B, $A7, pools!$I:$I) + (SUMIF(brackets!$B:$B, $A7, brackets!$I:$I) * 2)</f>
        <v>0</v>
      </c>
      <c r="X7" s="12" t="str">
        <f t="shared" ref="X7:X17" si="11">IFERROR(COUNTIFS($W$7:$W$100,"&gt;"&amp;W7)+COUNTIFS($W$7:$W$100,W7,$D$7:$D$83,"&gt;"&amp;D7)+COUNTIFS($W$7:$W$100,W7,$D$7:$D$83,D7,$M$7:$M$100,"&gt;"&amp;M7)+COUNTIFS($W$7:$W$100,W7,$D$7:$D$83,D7,$M$7:$M$100,M7,$S$7:$S$100,"&gt;"&amp;S7)+COUNTIFS($W$7:$W$100,W7,$D$7:$D$83,D7,$M$7:$M$100,M7,$S$7:$S$100,S7,$V$7:$V$100,"&lt;"&amp;V7),"NA")+1</f>
        <v>#VALUE!</v>
      </c>
      <c r="Y7" s="12"/>
      <c r="Z7" s="12" t="str">
        <f t="shared" ref="Z7:Z17" si="12">IF(X7=3,W7+2,IF(X7=2,W7+4,IF(X7=1,W7+6,W7))) * $Z$4</f>
        <v>#VALUE!</v>
      </c>
    </row>
    <row r="8">
      <c r="A8" s="16">
        <v>1.0</v>
      </c>
      <c r="B8" s="16" t="s">
        <v>41</v>
      </c>
      <c r="C8" s="16">
        <v>1.0</v>
      </c>
      <c r="D8" s="16">
        <f>SUMIF(pools!$B:$B,$A8,pools!$I:$I)+SUMIF(brackets!$B:$B,$A8,brackets!$I:$I)</f>
        <v>6</v>
      </c>
      <c r="E8" s="16">
        <f>SUMIF(pools!$B:$B,$A8,pools!$J:$J)+SUMIF(brackets!$B:$B,$A8,brackets!$J:$J)</f>
        <v>1</v>
      </c>
      <c r="F8" s="16">
        <f t="shared" si="1"/>
        <v>7</v>
      </c>
      <c r="G8" s="17">
        <f t="shared" si="2"/>
        <v>0.8571428571</v>
      </c>
      <c r="H8" s="16">
        <f t="shared" si="3"/>
        <v>7</v>
      </c>
      <c r="I8" s="16">
        <f>SUMIF(pools!$B:$B,$A8,pools!$K:$K)+SUMIF(brackets!$B:$B,$A8,brackets!$K:$K)</f>
        <v>9</v>
      </c>
      <c r="J8" s="16">
        <f>SUMIF(pools!$B:$B,$A8,pools!$L:$L)+SUMIF(brackets!$B:$B,$A8,brackets!$L:$L)</f>
        <v>0</v>
      </c>
      <c r="K8" s="16">
        <f>SUMIF(pools!$B:$B,$A8,pools!$M:$M)+SUMIF(brackets!$B:$B,$A8,brackets!$M:$M)</f>
        <v>2</v>
      </c>
      <c r="L8" s="16">
        <f t="shared" si="4"/>
        <v>11</v>
      </c>
      <c r="M8" s="17">
        <f t="shared" si="5"/>
        <v>0.8181818182</v>
      </c>
      <c r="N8" s="16">
        <f>SUMIF(pools!$B:$B,$A8,pools!$O:$O)+SUMIF(brackets!$B:$B,$A8,brackets!$O:$O)</f>
        <v>52</v>
      </c>
      <c r="O8" s="18">
        <f t="shared" si="6"/>
        <v>4.727272727</v>
      </c>
      <c r="P8" s="16">
        <f>SUMIF(pools!$B:$B,$A8,pools!$P:$P)+SUMIF(brackets!$B:$B,$A8,brackets!$P:$P)</f>
        <v>23</v>
      </c>
      <c r="Q8" s="18">
        <f t="shared" si="7"/>
        <v>2.090909091</v>
      </c>
      <c r="R8" s="16">
        <f t="shared" si="8"/>
        <v>-29</v>
      </c>
      <c r="S8" s="18">
        <f t="shared" si="9"/>
        <v>2.309090909</v>
      </c>
      <c r="T8" s="16">
        <f>SUMIF(pools!$B:$B,$A8,pools!$R:$R)+SUMIF(brackets!$B:$B,$A8,brackets!$R:$R)</f>
        <v>0</v>
      </c>
      <c r="U8" s="16">
        <f>SUMIF(pools!$B:$B,$A8,pools!$S:$S)+SUMIF(brackets!$B:$B,$A8,brackets!$S:$S)</f>
        <v>0</v>
      </c>
      <c r="V8" s="16">
        <f t="shared" si="10"/>
        <v>0</v>
      </c>
      <c r="W8" s="16">
        <f>SUMIF(pools!$B:$B, $A8, pools!$I:$I) + (SUMIF(brackets!$B:$B, $A8, brackets!$I:$I) * 2)</f>
        <v>7</v>
      </c>
      <c r="X8" s="16" t="str">
        <f t="shared" si="11"/>
        <v>#VALUE!</v>
      </c>
      <c r="Y8" s="16"/>
      <c r="Z8" s="16" t="str">
        <f t="shared" si="12"/>
        <v>#VALUE!</v>
      </c>
    </row>
    <row r="9">
      <c r="A9" s="12">
        <v>2.0</v>
      </c>
      <c r="B9" s="12" t="s">
        <v>42</v>
      </c>
      <c r="C9" s="12">
        <v>1.0</v>
      </c>
      <c r="D9" s="12">
        <f>SUMIF(pools!$B:$B,$A9,pools!$I:$I)+SUMIF(brackets!$B:$B,$A9,brackets!$I:$I)</f>
        <v>6</v>
      </c>
      <c r="E9" s="12">
        <f>SUMIF(pools!$B:$B,$A9,pools!$J:$J)+SUMIF(brackets!$B:$B,$A9,brackets!$J:$J)</f>
        <v>1</v>
      </c>
      <c r="F9" s="12">
        <f t="shared" si="1"/>
        <v>7</v>
      </c>
      <c r="G9" s="14">
        <f t="shared" si="2"/>
        <v>0.8571428571</v>
      </c>
      <c r="H9" s="12">
        <f t="shared" si="3"/>
        <v>7</v>
      </c>
      <c r="I9" s="12">
        <f>SUMIF(pools!$B:$B,$A9,pools!$K:$K)+SUMIF(brackets!$B:$B,$A9,brackets!$K:$K)</f>
        <v>9</v>
      </c>
      <c r="J9" s="12">
        <f>SUMIF(pools!$B:$B,$A9,pools!$L:$L)+SUMIF(brackets!$B:$B,$A9,brackets!$L:$L)</f>
        <v>0</v>
      </c>
      <c r="K9" s="12">
        <f>SUMIF(pools!$B:$B,$A9,pools!$M:$M)+SUMIF(brackets!$B:$B,$A9,brackets!$M:$M)</f>
        <v>2</v>
      </c>
      <c r="L9" s="12">
        <f t="shared" si="4"/>
        <v>11</v>
      </c>
      <c r="M9" s="14">
        <f t="shared" si="5"/>
        <v>0.8181818182</v>
      </c>
      <c r="N9" s="12">
        <f>SUMIF(pools!$B:$B,$A9,pools!$O:$O)+SUMIF(brackets!$B:$B,$A9,brackets!$O:$O)</f>
        <v>53</v>
      </c>
      <c r="O9" s="15">
        <f t="shared" si="6"/>
        <v>4.818181818</v>
      </c>
      <c r="P9" s="12">
        <f>SUMIF(pools!$B:$B,$A9,pools!$P:$P)+SUMIF(brackets!$B:$B,$A9,brackets!$P:$P)</f>
        <v>30</v>
      </c>
      <c r="Q9" s="15">
        <f t="shared" si="7"/>
        <v>2.727272727</v>
      </c>
      <c r="R9" s="12">
        <f t="shared" si="8"/>
        <v>-23</v>
      </c>
      <c r="S9" s="15">
        <f t="shared" si="9"/>
        <v>2.472727273</v>
      </c>
      <c r="T9" s="12">
        <f>SUMIF(pools!$B:$B,$A9,pools!$R:$R)+SUMIF(brackets!$B:$B,$A9,brackets!$R:$R)</f>
        <v>0</v>
      </c>
      <c r="U9" s="12">
        <f>SUMIF(pools!$B:$B,$A9,pools!$S:$S)+SUMIF(brackets!$B:$B,$A9,brackets!$S:$S)</f>
        <v>0</v>
      </c>
      <c r="V9" s="12">
        <f t="shared" si="10"/>
        <v>0</v>
      </c>
      <c r="W9" s="12">
        <f>SUMIF(pools!$B:$B, $A9, pools!$I:$I) + (SUMIF(brackets!$B:$B, $A9, brackets!$I:$I) * 2)</f>
        <v>8</v>
      </c>
      <c r="X9" s="12" t="str">
        <f t="shared" si="11"/>
        <v>#VALUE!</v>
      </c>
      <c r="Y9" s="12"/>
      <c r="Z9" s="12" t="str">
        <f t="shared" si="12"/>
        <v>#VALUE!</v>
      </c>
    </row>
    <row r="10">
      <c r="A10" s="16">
        <v>3.0</v>
      </c>
      <c r="B10" s="16" t="s">
        <v>43</v>
      </c>
      <c r="C10" s="16">
        <v>1.0</v>
      </c>
      <c r="D10" s="16">
        <f>SUMIF(pools!$B:$B,$A10,pools!$I:$I)+SUMIF(brackets!$B:$B,$A10,brackets!$I:$I)</f>
        <v>3</v>
      </c>
      <c r="E10" s="16">
        <f>SUMIF(pools!$B:$B,$A10,pools!$J:$J)+SUMIF(brackets!$B:$B,$A10,brackets!$J:$J)</f>
        <v>2</v>
      </c>
      <c r="F10" s="16">
        <f t="shared" si="1"/>
        <v>5</v>
      </c>
      <c r="G10" s="17">
        <f t="shared" si="2"/>
        <v>0.6</v>
      </c>
      <c r="H10" s="16">
        <f t="shared" si="3"/>
        <v>5</v>
      </c>
      <c r="I10" s="16">
        <f>SUMIF(pools!$B:$B,$A10,pools!$K:$K)+SUMIF(brackets!$B:$B,$A10,brackets!$K:$K)</f>
        <v>3</v>
      </c>
      <c r="J10" s="16">
        <f>SUMIF(pools!$B:$B,$A10,pools!$L:$L)+SUMIF(brackets!$B:$B,$A10,brackets!$L:$L)</f>
        <v>0</v>
      </c>
      <c r="K10" s="16">
        <f>SUMIF(pools!$B:$B,$A10,pools!$M:$M)+SUMIF(brackets!$B:$B,$A10,brackets!$M:$M)</f>
        <v>4</v>
      </c>
      <c r="L10" s="16">
        <f t="shared" si="4"/>
        <v>7</v>
      </c>
      <c r="M10" s="17">
        <f t="shared" si="5"/>
        <v>0.4285714286</v>
      </c>
      <c r="N10" s="16">
        <f>SUMIF(pools!$B:$B,$A10,pools!$O:$O)+SUMIF(brackets!$B:$B,$A10,brackets!$O:$O)</f>
        <v>26</v>
      </c>
      <c r="O10" s="18">
        <f t="shared" si="6"/>
        <v>3.714285714</v>
      </c>
      <c r="P10" s="16">
        <f>SUMIF(pools!$B:$B,$A10,pools!$P:$P)+SUMIF(brackets!$B:$B,$A10,brackets!$P:$P)</f>
        <v>15</v>
      </c>
      <c r="Q10" s="18">
        <f t="shared" si="7"/>
        <v>2.142857143</v>
      </c>
      <c r="R10" s="16">
        <f t="shared" si="8"/>
        <v>-11</v>
      </c>
      <c r="S10" s="18">
        <f t="shared" si="9"/>
        <v>1.914285714</v>
      </c>
      <c r="T10" s="16">
        <f>SUMIF(pools!$B:$B,$A10,pools!$R:$R)+SUMIF(brackets!$B:$B,$A10,brackets!$R:$R)</f>
        <v>0</v>
      </c>
      <c r="U10" s="16">
        <f>SUMIF(pools!$B:$B,$A10,pools!$S:$S)+SUMIF(brackets!$B:$B,$A10,brackets!$S:$S)</f>
        <v>0</v>
      </c>
      <c r="V10" s="16">
        <f t="shared" si="10"/>
        <v>0</v>
      </c>
      <c r="W10" s="16">
        <f>SUMIF(pools!$B:$B, $A10, pools!$I:$I) + (SUMIF(brackets!$B:$B, $A10, brackets!$I:$I) * 2)</f>
        <v>3</v>
      </c>
      <c r="X10" s="16" t="str">
        <f t="shared" si="11"/>
        <v>#VALUE!</v>
      </c>
      <c r="Y10" s="16"/>
      <c r="Z10" s="16" t="str">
        <f t="shared" si="12"/>
        <v>#VALUE!</v>
      </c>
    </row>
    <row r="11">
      <c r="A11" s="12">
        <v>4.0</v>
      </c>
      <c r="B11" s="19" t="s">
        <v>44</v>
      </c>
      <c r="C11" s="12">
        <v>1.0</v>
      </c>
      <c r="D11" s="12">
        <f>SUMIF(pools!$B:$B,$A11,pools!$I:$I)+SUMIF(brackets!$B:$B,$A11,brackets!$I:$I)</f>
        <v>0</v>
      </c>
      <c r="E11" s="12">
        <f>SUMIF(pools!$B:$B,$A11,pools!$J:$J)+SUMIF(brackets!$B:$B,$A11,brackets!$J:$J)</f>
        <v>5</v>
      </c>
      <c r="F11" s="12">
        <f t="shared" si="1"/>
        <v>5</v>
      </c>
      <c r="G11" s="14">
        <f t="shared" si="2"/>
        <v>0</v>
      </c>
      <c r="H11" s="12">
        <f t="shared" si="3"/>
        <v>5</v>
      </c>
      <c r="I11" s="12">
        <f>SUMIF(pools!$B:$B,$A11,pools!$K:$K)+SUMIF(brackets!$B:$B,$A11,brackets!$K:$K)</f>
        <v>0</v>
      </c>
      <c r="J11" s="12">
        <f>SUMIF(pools!$B:$B,$A11,pools!$L:$L)+SUMIF(brackets!$B:$B,$A11,brackets!$L:$L)</f>
        <v>2</v>
      </c>
      <c r="K11" s="12">
        <f>SUMIF(pools!$B:$B,$A11,pools!$M:$M)+SUMIF(brackets!$B:$B,$A11,brackets!$M:$M)</f>
        <v>3</v>
      </c>
      <c r="L11" s="12">
        <f t="shared" si="4"/>
        <v>5</v>
      </c>
      <c r="M11" s="14">
        <f t="shared" si="5"/>
        <v>0</v>
      </c>
      <c r="N11" s="12">
        <f>SUMIF(pools!$B:$B,$A11,pools!$O:$O)+SUMIF(brackets!$B:$B,$A11,brackets!$O:$O)</f>
        <v>0</v>
      </c>
      <c r="O11" s="15">
        <f t="shared" si="6"/>
        <v>0</v>
      </c>
      <c r="P11" s="12">
        <f>SUMIF(pools!$B:$B,$A11,pools!$P:$P)+SUMIF(brackets!$B:$B,$A11,brackets!$P:$P)</f>
        <v>10</v>
      </c>
      <c r="Q11" s="15">
        <f t="shared" si="7"/>
        <v>2</v>
      </c>
      <c r="R11" s="12">
        <f t="shared" si="8"/>
        <v>10</v>
      </c>
      <c r="S11" s="15">
        <f t="shared" si="9"/>
        <v>0.4</v>
      </c>
      <c r="T11" s="12">
        <f>SUMIF(pools!$B:$B,$A11,pools!$R:$R)+SUMIF(brackets!$B:$B,$A11,brackets!$R:$R)</f>
        <v>0</v>
      </c>
      <c r="U11" s="12">
        <f>SUMIF(pools!$B:$B,$A11,pools!$S:$S)+SUMIF(brackets!$B:$B,$A11,brackets!$S:$S)</f>
        <v>0</v>
      </c>
      <c r="V11" s="12">
        <f t="shared" si="10"/>
        <v>0</v>
      </c>
      <c r="W11" s="12">
        <f>SUMIF(pools!$B:$B, $A11, pools!$I:$I) + (SUMIF(brackets!$B:$B, $A11, brackets!$I:$I) * 2)</f>
        <v>0</v>
      </c>
      <c r="X11" s="12" t="str">
        <f t="shared" si="11"/>
        <v>#VALUE!</v>
      </c>
      <c r="Y11" s="12"/>
      <c r="Z11" s="12" t="str">
        <f t="shared" si="12"/>
        <v>#VALUE!</v>
      </c>
    </row>
    <row r="12">
      <c r="A12" s="16">
        <v>5.0</v>
      </c>
      <c r="B12" s="20" t="s">
        <v>45</v>
      </c>
      <c r="C12" s="16">
        <v>1.0</v>
      </c>
      <c r="D12" s="16">
        <f>SUMIF(pools!$B:$B,$A12,pools!$I:$I)+SUMIF(brackets!$B:$B,$A12,brackets!$I:$I)</f>
        <v>0</v>
      </c>
      <c r="E12" s="16">
        <f>SUMIF(pools!$B:$B,$A12,pools!$J:$J)+SUMIF(brackets!$B:$B,$A12,brackets!$J:$J)</f>
        <v>5</v>
      </c>
      <c r="F12" s="16">
        <f t="shared" si="1"/>
        <v>5</v>
      </c>
      <c r="G12" s="17">
        <f t="shared" si="2"/>
        <v>0</v>
      </c>
      <c r="H12" s="16">
        <f t="shared" si="3"/>
        <v>5</v>
      </c>
      <c r="I12" s="16">
        <f>SUMIF(pools!$B:$B,$A12,pools!$K:$K)+SUMIF(brackets!$B:$B,$A12,brackets!$K:$K)</f>
        <v>0</v>
      </c>
      <c r="J12" s="16">
        <f>SUMIF(pools!$B:$B,$A12,pools!$L:$L)+SUMIF(brackets!$B:$B,$A12,brackets!$L:$L)</f>
        <v>2</v>
      </c>
      <c r="K12" s="16">
        <f>SUMIF(pools!$B:$B,$A12,pools!$M:$M)+SUMIF(brackets!$B:$B,$A12,brackets!$M:$M)</f>
        <v>3</v>
      </c>
      <c r="L12" s="16">
        <f t="shared" si="4"/>
        <v>5</v>
      </c>
      <c r="M12" s="17">
        <f t="shared" si="5"/>
        <v>0</v>
      </c>
      <c r="N12" s="16">
        <f>SUMIF(pools!$B:$B,$A12,pools!$O:$O)+SUMIF(brackets!$B:$B,$A12,brackets!$O:$O)</f>
        <v>0</v>
      </c>
      <c r="O12" s="18">
        <f t="shared" si="6"/>
        <v>0</v>
      </c>
      <c r="P12" s="16">
        <f>SUMIF(pools!$B:$B,$A12,pools!$P:$P)+SUMIF(brackets!$B:$B,$A12,brackets!$P:$P)</f>
        <v>10</v>
      </c>
      <c r="Q12" s="18">
        <f t="shared" si="7"/>
        <v>2</v>
      </c>
      <c r="R12" s="16">
        <f t="shared" si="8"/>
        <v>10</v>
      </c>
      <c r="S12" s="18">
        <f t="shared" si="9"/>
        <v>0.4</v>
      </c>
      <c r="T12" s="16">
        <f>SUMIF(pools!$B:$B,$A12,pools!$R:$R)+SUMIF(brackets!$B:$B,$A12,brackets!$R:$R)</f>
        <v>0</v>
      </c>
      <c r="U12" s="16">
        <f>SUMIF(pools!$B:$B,$A12,pools!$S:$S)+SUMIF(brackets!$B:$B,$A12,brackets!$S:$S)</f>
        <v>0</v>
      </c>
      <c r="V12" s="16">
        <f t="shared" si="10"/>
        <v>0</v>
      </c>
      <c r="W12" s="16">
        <f>SUMIF(pools!$B:$B, $A12, pools!$I:$I) + (SUMIF(brackets!$B:$B, $A12, brackets!$I:$I) * 2)</f>
        <v>0</v>
      </c>
      <c r="X12" s="16" t="str">
        <f t="shared" si="11"/>
        <v>#VALUE!</v>
      </c>
      <c r="Y12" s="16"/>
      <c r="Z12" s="16" t="str">
        <f t="shared" si="12"/>
        <v>#VALUE!</v>
      </c>
    </row>
    <row r="13">
      <c r="A13" s="12">
        <v>6.0</v>
      </c>
      <c r="B13" s="13" t="s">
        <v>46</v>
      </c>
      <c r="C13" s="12">
        <v>1.0</v>
      </c>
      <c r="D13" s="12">
        <f>SUMIF(pools!$B:$B,$A13,pools!$I:$I)+SUMIF(brackets!$B:$B,$A13,brackets!$I:$I)</f>
        <v>0</v>
      </c>
      <c r="E13" s="12">
        <f>SUMIF(pools!$B:$B,$A13,pools!$J:$J)+SUMIF(brackets!$B:$B,$A13,brackets!$J:$J)</f>
        <v>4</v>
      </c>
      <c r="F13" s="12">
        <f t="shared" si="1"/>
        <v>4</v>
      </c>
      <c r="G13" s="14">
        <f t="shared" si="2"/>
        <v>0</v>
      </c>
      <c r="H13" s="12">
        <f t="shared" si="3"/>
        <v>4</v>
      </c>
      <c r="I13" s="12">
        <f>SUMIF(pools!$B:$B,$A13,pools!$K:$K)+SUMIF(brackets!$B:$B,$A13,brackets!$K:$K)</f>
        <v>0</v>
      </c>
      <c r="J13" s="12">
        <f>SUMIF(pools!$B:$B,$A13,pools!$L:$L)+SUMIF(brackets!$B:$B,$A13,brackets!$L:$L)</f>
        <v>2</v>
      </c>
      <c r="K13" s="12">
        <f>SUMIF(pools!$B:$B,$A13,pools!$M:$M)+SUMIF(brackets!$B:$B,$A13,brackets!$M:$M)</f>
        <v>2</v>
      </c>
      <c r="L13" s="12">
        <f t="shared" si="4"/>
        <v>4</v>
      </c>
      <c r="M13" s="14">
        <f t="shared" si="5"/>
        <v>0</v>
      </c>
      <c r="N13" s="12">
        <f>SUMIF(pools!$B:$B,$A13,pools!$O:$O)+SUMIF(brackets!$B:$B,$A13,brackets!$O:$O)</f>
        <v>0</v>
      </c>
      <c r="O13" s="15">
        <f t="shared" si="6"/>
        <v>0</v>
      </c>
      <c r="P13" s="12">
        <f>SUMIF(pools!$B:$B,$A13,pools!$P:$P)+SUMIF(brackets!$B:$B,$A13,brackets!$P:$P)</f>
        <v>10</v>
      </c>
      <c r="Q13" s="15">
        <f t="shared" si="7"/>
        <v>2.5</v>
      </c>
      <c r="R13" s="12">
        <f t="shared" si="8"/>
        <v>10</v>
      </c>
      <c r="S13" s="15">
        <f t="shared" si="9"/>
        <v>0.5</v>
      </c>
      <c r="T13" s="12">
        <f>SUMIF(pools!$B:$B,$A13,pools!$R:$R)+SUMIF(brackets!$B:$B,$A13,brackets!$R:$R)</f>
        <v>0</v>
      </c>
      <c r="U13" s="12">
        <f>SUMIF(pools!$B:$B,$A13,pools!$S:$S)+SUMIF(brackets!$B:$B,$A13,brackets!$S:$S)</f>
        <v>0</v>
      </c>
      <c r="V13" s="12">
        <f t="shared" si="10"/>
        <v>0</v>
      </c>
      <c r="W13" s="12">
        <f>SUMIF(pools!$B:$B, $A13, pools!$I:$I) + (SUMIF(brackets!$B:$B, $A13, brackets!$I:$I) * 2)</f>
        <v>0</v>
      </c>
      <c r="X13" s="12" t="str">
        <f t="shared" si="11"/>
        <v>#VALUE!</v>
      </c>
      <c r="Y13" s="12"/>
      <c r="Z13" s="12" t="str">
        <f t="shared" si="12"/>
        <v>#VALUE!</v>
      </c>
    </row>
    <row r="14">
      <c r="A14" s="16">
        <v>7.0</v>
      </c>
      <c r="B14" s="20" t="s">
        <v>47</v>
      </c>
      <c r="C14" s="16">
        <v>1.0</v>
      </c>
      <c r="D14" s="16">
        <f>SUMIF(pools!$B:$B,$A14,pools!$I:$I)+SUMIF(brackets!$B:$B,$A14,brackets!$I:$I)</f>
        <v>0</v>
      </c>
      <c r="E14" s="16">
        <f>SUMIF(pools!$B:$B,$A14,pools!$J:$J)+SUMIF(brackets!$B:$B,$A14,brackets!$J:$J)</f>
        <v>4</v>
      </c>
      <c r="F14" s="16">
        <f t="shared" si="1"/>
        <v>4</v>
      </c>
      <c r="G14" s="17">
        <f t="shared" si="2"/>
        <v>0</v>
      </c>
      <c r="H14" s="16">
        <f t="shared" si="3"/>
        <v>4</v>
      </c>
      <c r="I14" s="16">
        <f>SUMIF(pools!$B:$B,$A14,pools!$K:$K)+SUMIF(brackets!$B:$B,$A14,brackets!$K:$K)</f>
        <v>0</v>
      </c>
      <c r="J14" s="16">
        <f>SUMIF(pools!$B:$B,$A14,pools!$L:$L)+SUMIF(brackets!$B:$B,$A14,brackets!$L:$L)</f>
        <v>2</v>
      </c>
      <c r="K14" s="16">
        <f>SUMIF(pools!$B:$B,$A14,pools!$M:$M)+SUMIF(brackets!$B:$B,$A14,brackets!$M:$M)</f>
        <v>2</v>
      </c>
      <c r="L14" s="16">
        <f t="shared" si="4"/>
        <v>4</v>
      </c>
      <c r="M14" s="17">
        <f t="shared" si="5"/>
        <v>0</v>
      </c>
      <c r="N14" s="16">
        <f>SUMIF(pools!$B:$B,$A14,pools!$O:$O)+SUMIF(brackets!$B:$B,$A14,brackets!$O:$O)</f>
        <v>0</v>
      </c>
      <c r="O14" s="18">
        <f t="shared" si="6"/>
        <v>0</v>
      </c>
      <c r="P14" s="16">
        <f>SUMIF(pools!$B:$B,$A14,pools!$P:$P)+SUMIF(brackets!$B:$B,$A14,brackets!$P:$P)</f>
        <v>10</v>
      </c>
      <c r="Q14" s="18">
        <f t="shared" si="7"/>
        <v>2.5</v>
      </c>
      <c r="R14" s="16">
        <f t="shared" si="8"/>
        <v>10</v>
      </c>
      <c r="S14" s="18">
        <f t="shared" si="9"/>
        <v>0.5</v>
      </c>
      <c r="T14" s="16">
        <f>SUMIF(pools!$B:$B,$A14,pools!$R:$R)+SUMIF(brackets!$B:$B,$A14,brackets!$R:$R)</f>
        <v>0</v>
      </c>
      <c r="U14" s="16">
        <f>SUMIF(pools!$B:$B,$A14,pools!$S:$S)+SUMIF(brackets!$B:$B,$A14,brackets!$S:$S)</f>
        <v>0</v>
      </c>
      <c r="V14" s="16">
        <f t="shared" si="10"/>
        <v>0</v>
      </c>
      <c r="W14" s="16">
        <f>SUMIF(pools!$B:$B, $A14, pools!$I:$I) + (SUMIF(brackets!$B:$B, $A14, brackets!$I:$I) * 2)</f>
        <v>0</v>
      </c>
      <c r="X14" s="16" t="str">
        <f t="shared" si="11"/>
        <v>#VALUE!</v>
      </c>
      <c r="Y14" s="16"/>
      <c r="Z14" s="16" t="str">
        <f t="shared" si="12"/>
        <v>#VALUE!</v>
      </c>
    </row>
    <row r="15">
      <c r="A15" s="12">
        <v>8.0</v>
      </c>
      <c r="B15" s="12" t="s">
        <v>48</v>
      </c>
      <c r="C15" s="12">
        <v>1.0</v>
      </c>
      <c r="D15" s="12">
        <f>SUMIF(pools!$B:$B,$A15,pools!$I:$I)+SUMIF(brackets!$B:$B,$A15,brackets!$I:$I)</f>
        <v>4</v>
      </c>
      <c r="E15" s="12">
        <f>SUMIF(pools!$B:$B,$A15,pools!$J:$J)+SUMIF(brackets!$B:$B,$A15,brackets!$J:$J)</f>
        <v>2</v>
      </c>
      <c r="F15" s="12">
        <f t="shared" si="1"/>
        <v>6</v>
      </c>
      <c r="G15" s="14">
        <f t="shared" si="2"/>
        <v>0.6666666667</v>
      </c>
      <c r="H15" s="12">
        <f t="shared" si="3"/>
        <v>6</v>
      </c>
      <c r="I15" s="12">
        <f>SUMIF(pools!$B:$B,$A15,pools!$K:$K)+SUMIF(brackets!$B:$B,$A15,brackets!$K:$K)</f>
        <v>6</v>
      </c>
      <c r="J15" s="12">
        <f>SUMIF(pools!$B:$B,$A15,pools!$L:$L)+SUMIF(brackets!$B:$B,$A15,brackets!$L:$L)</f>
        <v>0</v>
      </c>
      <c r="K15" s="12">
        <f>SUMIF(pools!$B:$B,$A15,pools!$M:$M)+SUMIF(brackets!$B:$B,$A15,brackets!$M:$M)</f>
        <v>3</v>
      </c>
      <c r="L15" s="12">
        <f t="shared" si="4"/>
        <v>9</v>
      </c>
      <c r="M15" s="14">
        <f t="shared" si="5"/>
        <v>0.6666666667</v>
      </c>
      <c r="N15" s="12">
        <f>SUMIF(pools!$B:$B,$A15,pools!$O:$O)+SUMIF(brackets!$B:$B,$A15,brackets!$O:$O)</f>
        <v>41</v>
      </c>
      <c r="O15" s="15">
        <f t="shared" si="6"/>
        <v>4.555555556</v>
      </c>
      <c r="P15" s="12">
        <f>SUMIF(pools!$B:$B,$A15,pools!$P:$P)+SUMIF(brackets!$B:$B,$A15,brackets!$P:$P)</f>
        <v>22</v>
      </c>
      <c r="Q15" s="15">
        <f t="shared" si="7"/>
        <v>2.444444444</v>
      </c>
      <c r="R15" s="12">
        <f t="shared" si="8"/>
        <v>-19</v>
      </c>
      <c r="S15" s="15">
        <f t="shared" si="9"/>
        <v>2.311111111</v>
      </c>
      <c r="T15" s="12">
        <f>SUMIF(pools!$B:$B,$A15,pools!$R:$R)+SUMIF(brackets!$B:$B,$A15,brackets!$R:$R)</f>
        <v>0</v>
      </c>
      <c r="U15" s="12">
        <f>SUMIF(pools!$B:$B,$A15,pools!$S:$S)+SUMIF(brackets!$B:$B,$A15,brackets!$S:$S)</f>
        <v>0</v>
      </c>
      <c r="V15" s="12">
        <f t="shared" si="10"/>
        <v>0</v>
      </c>
      <c r="W15" s="12">
        <f>SUMIF(pools!$B:$B, $A15, pools!$I:$I) + (SUMIF(brackets!$B:$B, $A15, brackets!$I:$I) * 2)</f>
        <v>5</v>
      </c>
      <c r="X15" s="12" t="str">
        <f t="shared" si="11"/>
        <v>#VALUE!</v>
      </c>
      <c r="Y15" s="12"/>
      <c r="Z15" s="12" t="str">
        <f t="shared" si="12"/>
        <v>#VALUE!</v>
      </c>
    </row>
    <row r="16">
      <c r="A16" s="16">
        <v>9.0</v>
      </c>
      <c r="B16" s="20" t="s">
        <v>49</v>
      </c>
      <c r="C16" s="16">
        <v>1.0</v>
      </c>
      <c r="D16" s="16">
        <f>SUMIF(pools!$B:$B,$A16,pools!$I:$I)+SUMIF(brackets!$B:$B,$A16,brackets!$I:$I)</f>
        <v>0</v>
      </c>
      <c r="E16" s="16">
        <f>SUMIF(pools!$B:$B,$A16,pools!$J:$J)+SUMIF(brackets!$B:$B,$A16,brackets!$J:$J)</f>
        <v>4</v>
      </c>
      <c r="F16" s="16">
        <f t="shared" si="1"/>
        <v>4</v>
      </c>
      <c r="G16" s="17">
        <f t="shared" si="2"/>
        <v>0</v>
      </c>
      <c r="H16" s="16">
        <f t="shared" si="3"/>
        <v>4</v>
      </c>
      <c r="I16" s="16">
        <f>SUMIF(pools!$B:$B,$A16,pools!$K:$K)+SUMIF(brackets!$B:$B,$A16,brackets!$K:$K)</f>
        <v>0</v>
      </c>
      <c r="J16" s="16">
        <f>SUMIF(pools!$B:$B,$A16,pools!$L:$L)+SUMIF(brackets!$B:$B,$A16,brackets!$L:$L)</f>
        <v>2</v>
      </c>
      <c r="K16" s="16">
        <f>SUMIF(pools!$B:$B,$A16,pools!$M:$M)+SUMIF(brackets!$B:$B,$A16,brackets!$M:$M)</f>
        <v>2</v>
      </c>
      <c r="L16" s="16">
        <f t="shared" si="4"/>
        <v>4</v>
      </c>
      <c r="M16" s="17">
        <f t="shared" si="5"/>
        <v>0</v>
      </c>
      <c r="N16" s="16">
        <f>SUMIF(pools!$B:$B,$A16,pools!$O:$O)+SUMIF(brackets!$B:$B,$A16,brackets!$O:$O)</f>
        <v>0</v>
      </c>
      <c r="O16" s="18">
        <f t="shared" si="6"/>
        <v>0</v>
      </c>
      <c r="P16" s="16">
        <f>SUMIF(pools!$B:$B,$A16,pools!$P:$P)+SUMIF(brackets!$B:$B,$A16,brackets!$P:$P)</f>
        <v>10</v>
      </c>
      <c r="Q16" s="18">
        <f t="shared" si="7"/>
        <v>2.5</v>
      </c>
      <c r="R16" s="16">
        <f t="shared" si="8"/>
        <v>10</v>
      </c>
      <c r="S16" s="18">
        <f t="shared" si="9"/>
        <v>0.5</v>
      </c>
      <c r="T16" s="16">
        <f>SUMIF(pools!$B:$B,$A16,pools!$R:$R)+SUMIF(brackets!$B:$B,$A16,brackets!$R:$R)</f>
        <v>0</v>
      </c>
      <c r="U16" s="16">
        <f>SUMIF(pools!$B:$B,$A16,pools!$S:$S)+SUMIF(brackets!$B:$B,$A16,brackets!$S:$S)</f>
        <v>0</v>
      </c>
      <c r="V16" s="16">
        <f t="shared" si="10"/>
        <v>0</v>
      </c>
      <c r="W16" s="16">
        <f>SUMIF(pools!$B:$B, $A16, pools!$I:$I) + (SUMIF(brackets!$B:$B, $A16, brackets!$I:$I) * 2)</f>
        <v>0</v>
      </c>
      <c r="X16" s="16" t="str">
        <f t="shared" si="11"/>
        <v>#VALUE!</v>
      </c>
      <c r="Y16" s="16"/>
      <c r="Z16" s="16" t="str">
        <f t="shared" si="12"/>
        <v>#VALUE!</v>
      </c>
    </row>
    <row r="17">
      <c r="A17" s="12">
        <v>10.0</v>
      </c>
      <c r="B17" s="12" t="s">
        <v>50</v>
      </c>
      <c r="C17" s="12">
        <v>1.0</v>
      </c>
      <c r="D17" s="12">
        <f>SUMIF(pools!$B:$B,$A17,pools!$I:$I)+SUMIF(brackets!$B:$B,$A17,brackets!$I:$I)</f>
        <v>3</v>
      </c>
      <c r="E17" s="12">
        <f>SUMIF(pools!$B:$B,$A17,pools!$J:$J)+SUMIF(brackets!$B:$B,$A17,brackets!$J:$J)</f>
        <v>3</v>
      </c>
      <c r="F17" s="12">
        <f t="shared" si="1"/>
        <v>6</v>
      </c>
      <c r="G17" s="14">
        <f t="shared" si="2"/>
        <v>0.5</v>
      </c>
      <c r="H17" s="12">
        <f t="shared" si="3"/>
        <v>6</v>
      </c>
      <c r="I17" s="12">
        <f>SUMIF(pools!$B:$B,$A17,pools!$K:$K)+SUMIF(brackets!$B:$B,$A17,brackets!$K:$K)</f>
        <v>4</v>
      </c>
      <c r="J17" s="12">
        <f>SUMIF(pools!$B:$B,$A17,pools!$L:$L)+SUMIF(brackets!$B:$B,$A17,brackets!$L:$L)</f>
        <v>0</v>
      </c>
      <c r="K17" s="12">
        <f>SUMIF(pools!$B:$B,$A17,pools!$M:$M)+SUMIF(brackets!$B:$B,$A17,brackets!$M:$M)</f>
        <v>5</v>
      </c>
      <c r="L17" s="12">
        <f t="shared" si="4"/>
        <v>9</v>
      </c>
      <c r="M17" s="14">
        <f t="shared" si="5"/>
        <v>0.4444444444</v>
      </c>
      <c r="N17" s="12">
        <f>SUMIF(pools!$B:$B,$A17,pools!$O:$O)+SUMIF(brackets!$B:$B,$A17,brackets!$O:$O)</f>
        <v>32</v>
      </c>
      <c r="O17" s="15">
        <f t="shared" si="6"/>
        <v>3.555555556</v>
      </c>
      <c r="P17" s="12">
        <f>SUMIF(pools!$B:$B,$A17,pools!$P:$P)+SUMIF(brackets!$B:$B,$A17,brackets!$P:$P)</f>
        <v>16</v>
      </c>
      <c r="Q17" s="15">
        <f t="shared" si="7"/>
        <v>1.777777778</v>
      </c>
      <c r="R17" s="12">
        <f t="shared" si="8"/>
        <v>-16</v>
      </c>
      <c r="S17" s="15">
        <f t="shared" si="9"/>
        <v>1.777777778</v>
      </c>
      <c r="T17" s="12">
        <f>SUMIF(pools!$B:$B,$A17,pools!$R:$R)+SUMIF(brackets!$B:$B,$A17,brackets!$R:$R)</f>
        <v>0</v>
      </c>
      <c r="U17" s="12">
        <f>SUMIF(pools!$B:$B,$A17,pools!$S:$S)+SUMIF(brackets!$B:$B,$A17,brackets!$S:$S)</f>
        <v>0</v>
      </c>
      <c r="V17" s="12">
        <f t="shared" si="10"/>
        <v>0</v>
      </c>
      <c r="W17" s="12">
        <f>SUMIF(pools!$B:$B, $A17, pools!$I:$I) + (SUMIF(brackets!$B:$B, $A17, brackets!$I:$I) * 2)</f>
        <v>3</v>
      </c>
      <c r="X17" s="12" t="str">
        <f t="shared" si="11"/>
        <v>#VALUE!</v>
      </c>
      <c r="Y17" s="12"/>
      <c r="Z17" s="12" t="str">
        <f t="shared" si="12"/>
        <v>#VALUE!</v>
      </c>
    </row>
    <row r="21" ht="15.75" customHeight="1">
      <c r="A21" s="21"/>
    </row>
    <row r="22" ht="15.75" customHeight="1">
      <c r="A22" s="21"/>
    </row>
    <row r="23" ht="15.75" customHeight="1">
      <c r="A23" s="21"/>
    </row>
    <row r="24" ht="15.75" customHeight="1">
      <c r="A24" s="21"/>
    </row>
    <row r="25" ht="15.75" customHeight="1">
      <c r="A25" s="21"/>
    </row>
    <row r="26" ht="15.75" customHeight="1">
      <c r="A26" s="21"/>
    </row>
    <row r="27" ht="15.75" customHeight="1">
      <c r="A27" s="21"/>
    </row>
    <row r="28" ht="15.75" customHeight="1">
      <c r="A28" s="21"/>
    </row>
    <row r="29" ht="15.75" customHeight="1">
      <c r="A29" s="21"/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9">
    <mergeCell ref="A1:AA1"/>
    <mergeCell ref="A2:AA2"/>
    <mergeCell ref="B3:S3"/>
    <mergeCell ref="T3:V3"/>
    <mergeCell ref="W3:X3"/>
    <mergeCell ref="T4:V4"/>
    <mergeCell ref="W4:X4"/>
    <mergeCell ref="T5:V5"/>
    <mergeCell ref="W5:W6"/>
    <mergeCell ref="X5:X6"/>
    <mergeCell ref="Y5:Y6"/>
    <mergeCell ref="Z5:Z6"/>
    <mergeCell ref="B4:S4"/>
    <mergeCell ref="A5:A6"/>
    <mergeCell ref="B5:B6"/>
    <mergeCell ref="C5:C6"/>
    <mergeCell ref="D5:H5"/>
    <mergeCell ref="I5:M5"/>
    <mergeCell ref="N5:S5"/>
  </mergeCells>
  <dataValidations>
    <dataValidation type="list" allowBlank="1" sqref="Z3">
      <formula1>"Source,Classic,Regional,Conference"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6.0"/>
    <col customWidth="1" min="3" max="3" width="32.14"/>
    <col customWidth="1" min="4" max="10" width="4.43"/>
    <col customWidth="1" min="11" max="13" width="10.0"/>
    <col customWidth="1" min="14" max="19" width="6.0"/>
    <col customWidth="1" min="20" max="20" width="40.0"/>
    <col customWidth="1" min="21" max="26" width="8.71"/>
  </cols>
  <sheetData>
    <row r="1">
      <c r="A1" s="6" t="s">
        <v>51</v>
      </c>
      <c r="B1" s="6" t="s">
        <v>15</v>
      </c>
      <c r="C1" s="6" t="s">
        <v>16</v>
      </c>
      <c r="D1" s="6" t="s">
        <v>52</v>
      </c>
      <c r="I1" s="6" t="s">
        <v>53</v>
      </c>
      <c r="K1" s="6" t="s">
        <v>54</v>
      </c>
      <c r="O1" s="6" t="s">
        <v>55</v>
      </c>
      <c r="R1" s="6" t="s">
        <v>21</v>
      </c>
      <c r="T1" s="22"/>
    </row>
    <row r="2">
      <c r="D2" s="23" t="s">
        <v>56</v>
      </c>
      <c r="E2" s="23" t="s">
        <v>57</v>
      </c>
      <c r="F2" s="23" t="s">
        <v>58</v>
      </c>
      <c r="G2" s="23" t="s">
        <v>59</v>
      </c>
      <c r="H2" s="23" t="s">
        <v>60</v>
      </c>
      <c r="I2" s="23" t="s">
        <v>26</v>
      </c>
      <c r="J2" s="23" t="s">
        <v>27</v>
      </c>
      <c r="K2" s="23" t="s">
        <v>26</v>
      </c>
      <c r="L2" s="23" t="s">
        <v>31</v>
      </c>
      <c r="M2" s="23" t="s">
        <v>27</v>
      </c>
      <c r="N2" s="23" t="s">
        <v>28</v>
      </c>
      <c r="O2" s="23" t="s">
        <v>33</v>
      </c>
      <c r="P2" s="23" t="s">
        <v>61</v>
      </c>
      <c r="Q2" s="23" t="s">
        <v>32</v>
      </c>
      <c r="R2" s="24" t="s">
        <v>38</v>
      </c>
      <c r="S2" s="25" t="s">
        <v>39</v>
      </c>
      <c r="T2" s="23" t="s">
        <v>62</v>
      </c>
    </row>
    <row r="3">
      <c r="A3" s="26">
        <v>1.0</v>
      </c>
      <c r="B3" s="27">
        <v>0.0</v>
      </c>
      <c r="C3" s="27" t="str">
        <f>VLOOKUP(B3,results!A7:B19,2,FALSE)</f>
        <v>[DROP] Cade Zimmerman</v>
      </c>
      <c r="D3" s="28">
        <v>0.0</v>
      </c>
      <c r="E3" s="29"/>
      <c r="F3" s="29"/>
      <c r="G3" s="29"/>
      <c r="H3" s="29"/>
      <c r="I3" s="29">
        <f>IF(K3&gt;K4,1,0)</f>
        <v>0</v>
      </c>
      <c r="J3" s="29">
        <f t="shared" ref="J3:J122" si="1">IF(I3=0,1,0)</f>
        <v>1</v>
      </c>
      <c r="K3" s="29">
        <f>IF(D3&gt;D4,1,0)+IF(E3&gt;E4,1,0)+IF(F3&gt;F4,1,0)+IF(G3&gt;G4,1,0)+IF(H3&gt;H4,1,0)</f>
        <v>0</v>
      </c>
      <c r="L3" s="29">
        <f t="shared" ref="L3:L122" si="2">N3-K3-M3</f>
        <v>0</v>
      </c>
      <c r="M3" s="29">
        <f>K4</f>
        <v>1</v>
      </c>
      <c r="N3" s="29">
        <f t="shared" ref="N3:N122" si="3">IF(ISBLANK(D3),0,1)+IF(ISBLANK(E3),0,1)+IF(ISBLANK(F3),0,1)+IF(ISBLANK(G3),0,1)+IF(ISBLANK(H3),0,1)</f>
        <v>1</v>
      </c>
      <c r="O3" s="29">
        <f t="shared" ref="O3:O122" si="4">SUM(D3:H3)</f>
        <v>0</v>
      </c>
      <c r="P3" s="29">
        <f>COUNTIF(D4:H4,"&lt;&gt;") * 5 -SUM(D4:H4)</f>
        <v>0</v>
      </c>
      <c r="Q3" s="29">
        <f t="shared" ref="Q3:Q122" si="5">IFERROR(O3-P3,0)</f>
        <v>0</v>
      </c>
      <c r="R3" s="29" t="s">
        <v>63</v>
      </c>
      <c r="S3" s="29" t="s">
        <v>63</v>
      </c>
      <c r="T3" s="30"/>
      <c r="U3" s="31"/>
      <c r="V3" s="31"/>
      <c r="W3" s="31"/>
      <c r="X3" s="31"/>
      <c r="Y3" s="31"/>
      <c r="Z3" s="31"/>
    </row>
    <row r="4">
      <c r="A4" s="32"/>
      <c r="B4" s="27">
        <v>1.0</v>
      </c>
      <c r="C4" s="27" t="str">
        <f>VLOOKUP(B4,results!A7:B19,2,FALSE)</f>
        <v>Darrian Dukes</v>
      </c>
      <c r="D4" s="28">
        <v>5.0</v>
      </c>
      <c r="E4" s="29"/>
      <c r="F4" s="29"/>
      <c r="G4" s="29"/>
      <c r="H4" s="29"/>
      <c r="I4" s="29">
        <f>IF(K4&gt;K3,1,0)</f>
        <v>1</v>
      </c>
      <c r="J4" s="29">
        <f t="shared" si="1"/>
        <v>0</v>
      </c>
      <c r="K4" s="29">
        <f>IF(D4&gt;D3,1,0)+IF(E4&gt;E3,1,0)+IF(F4&gt;F3,1,0)+IF(G4&gt;G3,1,0)+IF(H4&gt;H3,1,0)</f>
        <v>1</v>
      </c>
      <c r="L4" s="29">
        <f t="shared" si="2"/>
        <v>0</v>
      </c>
      <c r="M4" s="29">
        <f>K3</f>
        <v>0</v>
      </c>
      <c r="N4" s="29">
        <f t="shared" si="3"/>
        <v>1</v>
      </c>
      <c r="O4" s="29">
        <f t="shared" si="4"/>
        <v>5</v>
      </c>
      <c r="P4" s="29">
        <f>COUNTIF(D3:H3,"&lt;&gt;") * 5 -SUM(D3:H3)</f>
        <v>5</v>
      </c>
      <c r="Q4" s="29">
        <f t="shared" si="5"/>
        <v>0</v>
      </c>
      <c r="R4" s="29" t="s">
        <v>63</v>
      </c>
      <c r="S4" s="29" t="s">
        <v>63</v>
      </c>
      <c r="T4" s="30"/>
      <c r="U4" s="31"/>
      <c r="V4" s="31"/>
      <c r="W4" s="31"/>
      <c r="X4" s="31"/>
      <c r="Y4" s="31"/>
      <c r="Z4" s="31"/>
    </row>
    <row r="5">
      <c r="A5" s="33">
        <v>2.0</v>
      </c>
      <c r="B5" s="34">
        <v>6.0</v>
      </c>
      <c r="C5" s="34" t="str">
        <f>VLOOKUP(B5,results!A7:B19,2,FALSE)</f>
        <v>[DROP] Damien Greenwell</v>
      </c>
      <c r="D5" s="35">
        <v>0.0</v>
      </c>
      <c r="E5" s="36"/>
      <c r="F5" s="36"/>
      <c r="G5" s="36"/>
      <c r="H5" s="36"/>
      <c r="I5" s="36">
        <f>IF(K5&gt;K6,1,0)</f>
        <v>0</v>
      </c>
      <c r="J5" s="36">
        <f t="shared" si="1"/>
        <v>1</v>
      </c>
      <c r="K5" s="36">
        <f>IF(D5&gt;D6,1,0)+IF(E5&gt;E6,1,0)+IF(F5&gt;F6,1,0)+IF(G5&gt;G6,1,0)+IF(H5&gt;H6,1,0)</f>
        <v>0</v>
      </c>
      <c r="L5" s="36">
        <f t="shared" si="2"/>
        <v>1</v>
      </c>
      <c r="M5" s="36">
        <f>K6</f>
        <v>0</v>
      </c>
      <c r="N5" s="36">
        <f t="shared" si="3"/>
        <v>1</v>
      </c>
      <c r="O5" s="36">
        <f t="shared" si="4"/>
        <v>0</v>
      </c>
      <c r="P5" s="36">
        <f>COUNTIF(D6:H6,"&lt;&gt;") * 5 -SUM(D6:H6)</f>
        <v>5</v>
      </c>
      <c r="Q5" s="36">
        <f t="shared" si="5"/>
        <v>-5</v>
      </c>
      <c r="R5" s="36" t="s">
        <v>63</v>
      </c>
      <c r="S5" s="36" t="s">
        <v>63</v>
      </c>
      <c r="T5" s="37"/>
      <c r="U5" s="38"/>
      <c r="V5" s="38"/>
      <c r="W5" s="38"/>
      <c r="X5" s="38"/>
      <c r="Y5" s="38"/>
      <c r="Z5" s="38"/>
    </row>
    <row r="6">
      <c r="A6" s="32"/>
      <c r="B6" s="34">
        <v>7.0</v>
      </c>
      <c r="C6" s="34" t="str">
        <f>VLOOKUP(B6,results!A7:B19,2,FALSE)</f>
        <v>[DROP] Dylan Valette</v>
      </c>
      <c r="D6" s="35">
        <v>0.0</v>
      </c>
      <c r="E6" s="36"/>
      <c r="F6" s="36"/>
      <c r="G6" s="36"/>
      <c r="H6" s="36"/>
      <c r="I6" s="36">
        <f>IF(K6&gt;K5,1,0)</f>
        <v>0</v>
      </c>
      <c r="J6" s="36">
        <f t="shared" si="1"/>
        <v>1</v>
      </c>
      <c r="K6" s="36">
        <f>IF(D6&gt;D5,1,0)+IF(E6&gt;E5,1,0)+IF(F6&gt;F5,1,0)+IF(G6&gt;G5,1,0)+IF(H6&gt;H5,1,0)</f>
        <v>0</v>
      </c>
      <c r="L6" s="36">
        <f t="shared" si="2"/>
        <v>1</v>
      </c>
      <c r="M6" s="36">
        <f>K5</f>
        <v>0</v>
      </c>
      <c r="N6" s="36">
        <f t="shared" si="3"/>
        <v>1</v>
      </c>
      <c r="O6" s="36">
        <f t="shared" si="4"/>
        <v>0</v>
      </c>
      <c r="P6" s="36">
        <f>COUNTIF(D5:H5,"&lt;&gt;") * 5 -SUM(D5:H5)</f>
        <v>5</v>
      </c>
      <c r="Q6" s="36">
        <f t="shared" si="5"/>
        <v>-5</v>
      </c>
      <c r="R6" s="36" t="s">
        <v>63</v>
      </c>
      <c r="S6" s="36" t="s">
        <v>63</v>
      </c>
      <c r="T6" s="37"/>
      <c r="U6" s="38"/>
      <c r="V6" s="38"/>
      <c r="W6" s="38"/>
      <c r="X6" s="38"/>
      <c r="Y6" s="38"/>
      <c r="Z6" s="38"/>
    </row>
    <row r="7">
      <c r="A7" s="26">
        <v>3.0</v>
      </c>
      <c r="B7" s="27">
        <v>2.0</v>
      </c>
      <c r="C7" s="27" t="str">
        <f>VLOOKUP(B7,results!A7:B19,2,FALSE)</f>
        <v>Andrew Barron</v>
      </c>
      <c r="D7" s="28">
        <v>5.0</v>
      </c>
      <c r="E7" s="29"/>
      <c r="F7" s="29"/>
      <c r="G7" s="29"/>
      <c r="H7" s="29"/>
      <c r="I7" s="29">
        <f>IF(K7&gt;K8,1,0)</f>
        <v>1</v>
      </c>
      <c r="J7" s="29">
        <f t="shared" si="1"/>
        <v>0</v>
      </c>
      <c r="K7" s="29">
        <f>IF(D7&gt;D8,1,0)+IF(E7&gt;E8,1,0)+IF(F7&gt;F8,1,0)+IF(G7&gt;G8,1,0)+IF(H7&gt;H8,1,0)</f>
        <v>1</v>
      </c>
      <c r="L7" s="29">
        <f t="shared" si="2"/>
        <v>0</v>
      </c>
      <c r="M7" s="29">
        <f>K8</f>
        <v>0</v>
      </c>
      <c r="N7" s="29">
        <f t="shared" si="3"/>
        <v>1</v>
      </c>
      <c r="O7" s="29">
        <f t="shared" si="4"/>
        <v>5</v>
      </c>
      <c r="P7" s="29">
        <f>COUNTIF(D8:H8,"&lt;&gt;") * 5 -SUM(D8:H8)</f>
        <v>5</v>
      </c>
      <c r="Q7" s="29">
        <f t="shared" si="5"/>
        <v>0</v>
      </c>
      <c r="R7" s="29" t="s">
        <v>63</v>
      </c>
      <c r="S7" s="29" t="s">
        <v>63</v>
      </c>
      <c r="T7" s="30"/>
      <c r="U7" s="31"/>
      <c r="V7" s="31"/>
      <c r="W7" s="31"/>
      <c r="X7" s="31"/>
      <c r="Y7" s="31"/>
      <c r="Z7" s="31"/>
    </row>
    <row r="8">
      <c r="A8" s="32"/>
      <c r="B8" s="27">
        <v>5.0</v>
      </c>
      <c r="C8" s="27" t="str">
        <f>VLOOKUP(B8,results!A7:B19,2,FALSE)</f>
        <v>[DROP] Alexander Robinson</v>
      </c>
      <c r="D8" s="28">
        <v>0.0</v>
      </c>
      <c r="E8" s="29"/>
      <c r="F8" s="29"/>
      <c r="G8" s="29"/>
      <c r="H8" s="29"/>
      <c r="I8" s="29">
        <f>IF(K8&gt;K7,1,0)</f>
        <v>0</v>
      </c>
      <c r="J8" s="29">
        <f t="shared" si="1"/>
        <v>1</v>
      </c>
      <c r="K8" s="29">
        <f>IF(D8&gt;D7,1,0)+IF(E8&gt;E7,1,0)+IF(F8&gt;F7,1,0)+IF(G8&gt;G7,1,0)+IF(H8&gt;H7,1,0)</f>
        <v>0</v>
      </c>
      <c r="L8" s="29">
        <f t="shared" si="2"/>
        <v>0</v>
      </c>
      <c r="M8" s="29">
        <f>K7</f>
        <v>1</v>
      </c>
      <c r="N8" s="29">
        <f t="shared" si="3"/>
        <v>1</v>
      </c>
      <c r="O8" s="29">
        <f t="shared" si="4"/>
        <v>0</v>
      </c>
      <c r="P8" s="29">
        <f>COUNTIF(D7:H7,"&lt;&gt;") * 5 -SUM(D7:H7)</f>
        <v>0</v>
      </c>
      <c r="Q8" s="29">
        <f t="shared" si="5"/>
        <v>0</v>
      </c>
      <c r="R8" s="29" t="s">
        <v>63</v>
      </c>
      <c r="S8" s="29" t="s">
        <v>63</v>
      </c>
      <c r="T8" s="30"/>
      <c r="U8" s="31"/>
      <c r="V8" s="31"/>
      <c r="W8" s="31"/>
      <c r="X8" s="31"/>
      <c r="Y8" s="31"/>
      <c r="Z8" s="31"/>
    </row>
    <row r="9">
      <c r="A9" s="33">
        <v>4.0</v>
      </c>
      <c r="B9" s="39">
        <v>9.0</v>
      </c>
      <c r="C9" s="34" t="str">
        <f>VLOOKUP(B9,results!A7:B19,2,FALSE)</f>
        <v>[DROP] Zachary Fletcher</v>
      </c>
      <c r="D9" s="35">
        <v>0.0</v>
      </c>
      <c r="E9" s="36"/>
      <c r="F9" s="36"/>
      <c r="G9" s="36"/>
      <c r="H9" s="36"/>
      <c r="I9" s="36">
        <f>IF(K9&gt;K10,1,0)</f>
        <v>0</v>
      </c>
      <c r="J9" s="36">
        <f t="shared" si="1"/>
        <v>1</v>
      </c>
      <c r="K9" s="36">
        <f>IF(D9&gt;D10,1,0)+IF(E9&gt;E10,1,0)+IF(F9&gt;F10,1,0)+IF(G9&gt;G10,1,0)+IF(H9&gt;H10,1,0)</f>
        <v>0</v>
      </c>
      <c r="L9" s="36">
        <f t="shared" si="2"/>
        <v>0</v>
      </c>
      <c r="M9" s="36">
        <f>K10</f>
        <v>1</v>
      </c>
      <c r="N9" s="36">
        <f t="shared" si="3"/>
        <v>1</v>
      </c>
      <c r="O9" s="36">
        <f t="shared" si="4"/>
        <v>0</v>
      </c>
      <c r="P9" s="36">
        <f>COUNTIF(D10:H10,"&lt;&gt;") * 5 -SUM(D10:H10)</f>
        <v>0</v>
      </c>
      <c r="Q9" s="36">
        <f t="shared" si="5"/>
        <v>0</v>
      </c>
      <c r="R9" s="36" t="s">
        <v>63</v>
      </c>
      <c r="S9" s="36" t="s">
        <v>63</v>
      </c>
      <c r="T9" s="37"/>
      <c r="U9" s="38"/>
      <c r="V9" s="38"/>
      <c r="W9" s="38"/>
      <c r="X9" s="38"/>
      <c r="Y9" s="38"/>
      <c r="Z9" s="38"/>
    </row>
    <row r="10">
      <c r="A10" s="32"/>
      <c r="B10" s="39">
        <v>10.0</v>
      </c>
      <c r="C10" s="34" t="str">
        <f>VLOOKUP(B10,results!A7:B19,2,FALSE)</f>
        <v>Taylor John Hummon</v>
      </c>
      <c r="D10" s="35">
        <v>5.0</v>
      </c>
      <c r="E10" s="36"/>
      <c r="F10" s="36"/>
      <c r="G10" s="36"/>
      <c r="H10" s="36"/>
      <c r="I10" s="36">
        <f>IF(K10&gt;K9,1,0)</f>
        <v>1</v>
      </c>
      <c r="J10" s="36">
        <f t="shared" si="1"/>
        <v>0</v>
      </c>
      <c r="K10" s="36">
        <f>IF(D10&gt;D9,1,0)+IF(E10&gt;E9,1,0)+IF(F10&gt;F9,1,0)+IF(G10&gt;G9,1,0)+IF(H10&gt;H9,1,0)</f>
        <v>1</v>
      </c>
      <c r="L10" s="36">
        <f t="shared" si="2"/>
        <v>0</v>
      </c>
      <c r="M10" s="36">
        <f>K9</f>
        <v>0</v>
      </c>
      <c r="N10" s="36">
        <f t="shared" si="3"/>
        <v>1</v>
      </c>
      <c r="O10" s="36">
        <f t="shared" si="4"/>
        <v>5</v>
      </c>
      <c r="P10" s="36">
        <f>COUNTIF(D9:H9,"&lt;&gt;") * 5 -SUM(D9:H9)</f>
        <v>5</v>
      </c>
      <c r="Q10" s="36">
        <f t="shared" si="5"/>
        <v>0</v>
      </c>
      <c r="R10" s="36" t="s">
        <v>63</v>
      </c>
      <c r="S10" s="36" t="s">
        <v>63</v>
      </c>
      <c r="T10" s="37"/>
      <c r="U10" s="38"/>
      <c r="V10" s="38"/>
      <c r="W10" s="38"/>
      <c r="X10" s="38"/>
      <c r="Y10" s="38"/>
      <c r="Z10" s="38"/>
    </row>
    <row r="11">
      <c r="A11" s="26">
        <v>5.0</v>
      </c>
      <c r="B11" s="27">
        <v>3.0</v>
      </c>
      <c r="C11" s="27" t="str">
        <f>VLOOKUP(B11,results!A7:B19,2,FALSE)</f>
        <v>Ben (Briar the Blind) Fredrickson</v>
      </c>
      <c r="D11" s="28">
        <v>5.0</v>
      </c>
      <c r="E11" s="29"/>
      <c r="F11" s="29"/>
      <c r="G11" s="29"/>
      <c r="H11" s="29"/>
      <c r="I11" s="29">
        <f>IF(K11&gt;K12,1,0)</f>
        <v>1</v>
      </c>
      <c r="J11" s="29">
        <f t="shared" si="1"/>
        <v>0</v>
      </c>
      <c r="K11" s="29">
        <f>IF(D11&gt;D12,1,0)+IF(E11&gt;E12,1,0)+IF(F11&gt;F12,1,0)+IF(G11&gt;G12,1,0)+IF(H11&gt;H12,1,0)</f>
        <v>1</v>
      </c>
      <c r="L11" s="29">
        <f t="shared" si="2"/>
        <v>0</v>
      </c>
      <c r="M11" s="29">
        <f>K12</f>
        <v>0</v>
      </c>
      <c r="N11" s="29">
        <f t="shared" si="3"/>
        <v>1</v>
      </c>
      <c r="O11" s="29">
        <f t="shared" si="4"/>
        <v>5</v>
      </c>
      <c r="P11" s="29">
        <f>COUNTIF(D12:H12,"&lt;&gt;") * 5 -SUM(D12:H12)</f>
        <v>5</v>
      </c>
      <c r="Q11" s="29">
        <f t="shared" si="5"/>
        <v>0</v>
      </c>
      <c r="R11" s="29" t="s">
        <v>63</v>
      </c>
      <c r="S11" s="29" t="s">
        <v>63</v>
      </c>
      <c r="T11" s="30"/>
      <c r="U11" s="31"/>
      <c r="V11" s="31"/>
      <c r="W11" s="31"/>
      <c r="X11" s="31"/>
      <c r="Y11" s="31"/>
      <c r="Z11" s="31"/>
    </row>
    <row r="12">
      <c r="A12" s="32"/>
      <c r="B12" s="27">
        <v>4.0</v>
      </c>
      <c r="C12" s="27" t="str">
        <f>VLOOKUP(B12,results!A7:B19,2,FALSE)</f>
        <v>[DROP] Alexander Casillas</v>
      </c>
      <c r="D12" s="28">
        <v>0.0</v>
      </c>
      <c r="E12" s="29"/>
      <c r="F12" s="29"/>
      <c r="G12" s="29"/>
      <c r="H12" s="29"/>
      <c r="I12" s="29">
        <f>IF(K12&gt;K11,1,0)</f>
        <v>0</v>
      </c>
      <c r="J12" s="29">
        <f t="shared" si="1"/>
        <v>1</v>
      </c>
      <c r="K12" s="29">
        <f>IF(D12&gt;D11,1,0)+IF(E12&gt;E11,1,0)+IF(F12&gt;F11,1,0)+IF(G12&gt;G11,1,0)+IF(H12&gt;H11,1,0)</f>
        <v>0</v>
      </c>
      <c r="L12" s="29">
        <f t="shared" si="2"/>
        <v>0</v>
      </c>
      <c r="M12" s="29">
        <f>K11</f>
        <v>1</v>
      </c>
      <c r="N12" s="29">
        <f t="shared" si="3"/>
        <v>1</v>
      </c>
      <c r="O12" s="29">
        <f t="shared" si="4"/>
        <v>0</v>
      </c>
      <c r="P12" s="29">
        <f>COUNTIF(D11:H11,"&lt;&gt;") * 5 -SUM(D11:H11)</f>
        <v>0</v>
      </c>
      <c r="Q12" s="29">
        <f t="shared" si="5"/>
        <v>0</v>
      </c>
      <c r="R12" s="29" t="s">
        <v>63</v>
      </c>
      <c r="S12" s="29" t="s">
        <v>63</v>
      </c>
      <c r="T12" s="30"/>
      <c r="U12" s="31"/>
      <c r="V12" s="31"/>
      <c r="W12" s="31"/>
      <c r="X12" s="31"/>
      <c r="Y12" s="31"/>
      <c r="Z12" s="31"/>
    </row>
    <row r="13">
      <c r="A13" s="33">
        <v>6.0</v>
      </c>
      <c r="B13" s="39">
        <v>6.0</v>
      </c>
      <c r="C13" s="34" t="str">
        <f>VLOOKUP(B13,results!A7:B19,2,FALSE)</f>
        <v>[DROP] Damien Greenwell</v>
      </c>
      <c r="D13" s="35">
        <v>0.0</v>
      </c>
      <c r="E13" s="36"/>
      <c r="F13" s="36"/>
      <c r="G13" s="36"/>
      <c r="H13" s="36"/>
      <c r="I13" s="36">
        <f>IF(K13&gt;K14,1,0)</f>
        <v>0</v>
      </c>
      <c r="J13" s="36">
        <f t="shared" si="1"/>
        <v>1</v>
      </c>
      <c r="K13" s="36">
        <f>IF(D13&gt;D14,1,0)+IF(E13&gt;E14,1,0)+IF(F13&gt;F14,1,0)+IF(G13&gt;G14,1,0)+IF(H13&gt;H14,1,0)</f>
        <v>0</v>
      </c>
      <c r="L13" s="36">
        <f t="shared" si="2"/>
        <v>0</v>
      </c>
      <c r="M13" s="36">
        <f>K14</f>
        <v>1</v>
      </c>
      <c r="N13" s="36">
        <f t="shared" si="3"/>
        <v>1</v>
      </c>
      <c r="O13" s="36">
        <f t="shared" si="4"/>
        <v>0</v>
      </c>
      <c r="P13" s="36">
        <f>COUNTIF(D14:H14,"&lt;&gt;") * 5 -SUM(D14:H14)</f>
        <v>0</v>
      </c>
      <c r="Q13" s="36">
        <f t="shared" si="5"/>
        <v>0</v>
      </c>
      <c r="R13" s="36" t="s">
        <v>63</v>
      </c>
      <c r="S13" s="36" t="s">
        <v>63</v>
      </c>
      <c r="T13" s="37"/>
      <c r="U13" s="38"/>
      <c r="V13" s="38"/>
      <c r="W13" s="38"/>
      <c r="X13" s="38"/>
      <c r="Y13" s="38"/>
      <c r="Z13" s="38"/>
    </row>
    <row r="14">
      <c r="A14" s="32"/>
      <c r="B14" s="39">
        <v>8.0</v>
      </c>
      <c r="C14" s="34" t="str">
        <f>VLOOKUP(B14,results!A7:B19,2,FALSE)</f>
        <v>Sebastian Vasquez</v>
      </c>
      <c r="D14" s="35">
        <v>5.0</v>
      </c>
      <c r="E14" s="36"/>
      <c r="F14" s="36"/>
      <c r="G14" s="36"/>
      <c r="H14" s="36"/>
      <c r="I14" s="36">
        <f>IF(K14&gt;K13,1,0)</f>
        <v>1</v>
      </c>
      <c r="J14" s="36">
        <f t="shared" si="1"/>
        <v>0</v>
      </c>
      <c r="K14" s="36">
        <f>IF(D14&gt;D13,1,0)+IF(E14&gt;E13,1,0)+IF(F14&gt;F13,1,0)+IF(G14&gt;G13,1,0)+IF(H14&gt;H13,1,0)</f>
        <v>1</v>
      </c>
      <c r="L14" s="36">
        <f t="shared" si="2"/>
        <v>0</v>
      </c>
      <c r="M14" s="36">
        <f>K13</f>
        <v>0</v>
      </c>
      <c r="N14" s="36">
        <f t="shared" si="3"/>
        <v>1</v>
      </c>
      <c r="O14" s="36">
        <f t="shared" si="4"/>
        <v>5</v>
      </c>
      <c r="P14" s="36">
        <f>COUNTIF(D13:H13,"&lt;&gt;") * 5 -SUM(D13:H13)</f>
        <v>5</v>
      </c>
      <c r="Q14" s="36">
        <f t="shared" si="5"/>
        <v>0</v>
      </c>
      <c r="R14" s="36" t="s">
        <v>63</v>
      </c>
      <c r="S14" s="36" t="s">
        <v>63</v>
      </c>
      <c r="T14" s="37"/>
      <c r="U14" s="38"/>
      <c r="V14" s="38"/>
      <c r="W14" s="38"/>
      <c r="X14" s="38"/>
      <c r="Y14" s="38"/>
      <c r="Z14" s="38"/>
    </row>
    <row r="15">
      <c r="A15" s="26">
        <v>7.0</v>
      </c>
      <c r="B15" s="27">
        <v>0.0</v>
      </c>
      <c r="C15" s="27" t="str">
        <f>VLOOKUP(B15,results!A7:B19,2,FALSE)</f>
        <v>[DROP] Cade Zimmerman</v>
      </c>
      <c r="D15" s="28">
        <v>0.0</v>
      </c>
      <c r="E15" s="29"/>
      <c r="F15" s="29"/>
      <c r="G15" s="29"/>
      <c r="H15" s="29"/>
      <c r="I15" s="29">
        <f>IF(K15&gt;K16,1,0)</f>
        <v>0</v>
      </c>
      <c r="J15" s="29">
        <f t="shared" si="1"/>
        <v>1</v>
      </c>
      <c r="K15" s="29">
        <f>IF(D15&gt;D16,1,0)+IF(E15&gt;E16,1,0)+IF(F15&gt;F16,1,0)+IF(G15&gt;G16,1,0)+IF(H15&gt;H16,1,0)</f>
        <v>0</v>
      </c>
      <c r="L15" s="29">
        <f t="shared" si="2"/>
        <v>0</v>
      </c>
      <c r="M15" s="29">
        <f>K16</f>
        <v>1</v>
      </c>
      <c r="N15" s="29">
        <f t="shared" si="3"/>
        <v>1</v>
      </c>
      <c r="O15" s="29">
        <f t="shared" si="4"/>
        <v>0</v>
      </c>
      <c r="P15" s="29">
        <f>COUNTIF(D16:H16,"&lt;&gt;") * 5 -SUM(D16:H16)</f>
        <v>0</v>
      </c>
      <c r="Q15" s="29">
        <f t="shared" si="5"/>
        <v>0</v>
      </c>
      <c r="R15" s="29" t="s">
        <v>63</v>
      </c>
      <c r="S15" s="29" t="s">
        <v>63</v>
      </c>
      <c r="T15" s="30"/>
      <c r="U15" s="31"/>
      <c r="V15" s="31"/>
      <c r="W15" s="31"/>
      <c r="X15" s="31"/>
      <c r="Y15" s="31"/>
      <c r="Z15" s="31"/>
    </row>
    <row r="16">
      <c r="A16" s="32"/>
      <c r="B16" s="27">
        <v>2.0</v>
      </c>
      <c r="C16" s="27" t="str">
        <f>VLOOKUP(B16,results!A7:B19,2,FALSE)</f>
        <v>Andrew Barron</v>
      </c>
      <c r="D16" s="28">
        <v>5.0</v>
      </c>
      <c r="E16" s="29"/>
      <c r="F16" s="29"/>
      <c r="G16" s="29"/>
      <c r="H16" s="29"/>
      <c r="I16" s="29">
        <f>IF(K16&gt;K15,1,0)</f>
        <v>1</v>
      </c>
      <c r="J16" s="29">
        <f t="shared" si="1"/>
        <v>0</v>
      </c>
      <c r="K16" s="29">
        <f>IF(D16&gt;D15,1,0)+IF(E16&gt;E15,1,0)+IF(F16&gt;F15,1,0)+IF(G16&gt;G15,1,0)+IF(H16&gt;H15,1,0)</f>
        <v>1</v>
      </c>
      <c r="L16" s="29">
        <f t="shared" si="2"/>
        <v>0</v>
      </c>
      <c r="M16" s="29">
        <f>K15</f>
        <v>0</v>
      </c>
      <c r="N16" s="29">
        <f t="shared" si="3"/>
        <v>1</v>
      </c>
      <c r="O16" s="29">
        <f t="shared" si="4"/>
        <v>5</v>
      </c>
      <c r="P16" s="29">
        <f>COUNTIF(D15:H15,"&lt;&gt;") * 5 -SUM(D15:H15)</f>
        <v>5</v>
      </c>
      <c r="Q16" s="29">
        <f t="shared" si="5"/>
        <v>0</v>
      </c>
      <c r="R16" s="29" t="s">
        <v>63</v>
      </c>
      <c r="S16" s="29" t="s">
        <v>63</v>
      </c>
      <c r="T16" s="30"/>
      <c r="U16" s="31"/>
      <c r="V16" s="31"/>
      <c r="W16" s="31"/>
      <c r="X16" s="31"/>
      <c r="Y16" s="31"/>
      <c r="Z16" s="31"/>
    </row>
    <row r="17">
      <c r="A17" s="33">
        <v>8.0</v>
      </c>
      <c r="B17" s="39">
        <v>7.0</v>
      </c>
      <c r="C17" s="34" t="str">
        <f>VLOOKUP(B17,results!A7:B19,2,FALSE)</f>
        <v>[DROP] Dylan Valette</v>
      </c>
      <c r="D17" s="35">
        <v>0.0</v>
      </c>
      <c r="E17" s="36"/>
      <c r="F17" s="36"/>
      <c r="G17" s="36"/>
      <c r="H17" s="36"/>
      <c r="I17" s="36">
        <f>IF(K17&gt;K18,1,0)</f>
        <v>0</v>
      </c>
      <c r="J17" s="36">
        <f t="shared" si="1"/>
        <v>1</v>
      </c>
      <c r="K17" s="36">
        <f>IF(D17&gt;D18,1,0)+IF(E17&gt;E18,1,0)+IF(F17&gt;F18,1,0)+IF(G17&gt;G18,1,0)+IF(H17&gt;H18,1,0)</f>
        <v>0</v>
      </c>
      <c r="L17" s="36">
        <f t="shared" si="2"/>
        <v>1</v>
      </c>
      <c r="M17" s="36">
        <f>K18</f>
        <v>0</v>
      </c>
      <c r="N17" s="36">
        <f t="shared" si="3"/>
        <v>1</v>
      </c>
      <c r="O17" s="36">
        <f t="shared" si="4"/>
        <v>0</v>
      </c>
      <c r="P17" s="36">
        <f>COUNTIF(D18:H18,"&lt;&gt;") * 5 -SUM(D18:H18)</f>
        <v>5</v>
      </c>
      <c r="Q17" s="36">
        <f t="shared" si="5"/>
        <v>-5</v>
      </c>
      <c r="R17" s="36" t="s">
        <v>63</v>
      </c>
      <c r="S17" s="36" t="s">
        <v>63</v>
      </c>
      <c r="T17" s="37"/>
      <c r="U17" s="38"/>
      <c r="V17" s="38"/>
      <c r="W17" s="38"/>
      <c r="X17" s="38"/>
      <c r="Y17" s="38"/>
      <c r="Z17" s="38"/>
    </row>
    <row r="18">
      <c r="A18" s="32"/>
      <c r="B18" s="39">
        <v>9.0</v>
      </c>
      <c r="C18" s="34" t="str">
        <f>VLOOKUP(B18,results!A7:B19,2,FALSE)</f>
        <v>[DROP] Zachary Fletcher</v>
      </c>
      <c r="D18" s="35">
        <v>0.0</v>
      </c>
      <c r="E18" s="36"/>
      <c r="F18" s="36"/>
      <c r="G18" s="36"/>
      <c r="H18" s="36"/>
      <c r="I18" s="36">
        <f>IF(K18&gt;K17,1,0)</f>
        <v>0</v>
      </c>
      <c r="J18" s="36">
        <f t="shared" si="1"/>
        <v>1</v>
      </c>
      <c r="K18" s="36">
        <f>IF(D18&gt;D17,1,0)+IF(E18&gt;E17,1,0)+IF(F18&gt;F17,1,0)+IF(G18&gt;G17,1,0)+IF(H18&gt;H17,1,0)</f>
        <v>0</v>
      </c>
      <c r="L18" s="36">
        <f t="shared" si="2"/>
        <v>1</v>
      </c>
      <c r="M18" s="36">
        <f>K17</f>
        <v>0</v>
      </c>
      <c r="N18" s="36">
        <f t="shared" si="3"/>
        <v>1</v>
      </c>
      <c r="O18" s="36">
        <f t="shared" si="4"/>
        <v>0</v>
      </c>
      <c r="P18" s="36">
        <f>COUNTIF(D17:H17,"&lt;&gt;") * 5 -SUM(D17:H17)</f>
        <v>5</v>
      </c>
      <c r="Q18" s="36">
        <f t="shared" si="5"/>
        <v>-5</v>
      </c>
      <c r="R18" s="36" t="s">
        <v>63</v>
      </c>
      <c r="S18" s="36" t="s">
        <v>63</v>
      </c>
      <c r="T18" s="37"/>
      <c r="U18" s="38"/>
      <c r="V18" s="38"/>
      <c r="W18" s="38"/>
      <c r="X18" s="38"/>
      <c r="Y18" s="38"/>
      <c r="Z18" s="38"/>
    </row>
    <row r="19">
      <c r="A19" s="26">
        <v>9.0</v>
      </c>
      <c r="B19" s="27">
        <v>1.0</v>
      </c>
      <c r="C19" s="27" t="str">
        <f>VLOOKUP(B19,results!A7:B19,2,FALSE)</f>
        <v>Darrian Dukes</v>
      </c>
      <c r="D19" s="28">
        <v>5.0</v>
      </c>
      <c r="E19" s="28">
        <v>5.0</v>
      </c>
      <c r="F19" s="29"/>
      <c r="G19" s="29"/>
      <c r="H19" s="29"/>
      <c r="I19" s="29">
        <f>IF(K19&gt;K20,1,0)</f>
        <v>1</v>
      </c>
      <c r="J19" s="29">
        <f t="shared" si="1"/>
        <v>0</v>
      </c>
      <c r="K19" s="29">
        <f>IF(D19&gt;D20,1,0)+IF(E19&gt;E20,1,0)+IF(F19&gt;F20,1,0)+IF(G19&gt;G20,1,0)+IF(H19&gt;H20,1,0)</f>
        <v>2</v>
      </c>
      <c r="L19" s="29">
        <f t="shared" si="2"/>
        <v>0</v>
      </c>
      <c r="M19" s="29">
        <f>K20</f>
        <v>0</v>
      </c>
      <c r="N19" s="29">
        <f t="shared" si="3"/>
        <v>2</v>
      </c>
      <c r="O19" s="29">
        <f t="shared" si="4"/>
        <v>10</v>
      </c>
      <c r="P19" s="29">
        <f>COUNTIF(D20:H20,"&lt;&gt;") * 5 -SUM(D20:H20)</f>
        <v>3</v>
      </c>
      <c r="Q19" s="29">
        <f t="shared" si="5"/>
        <v>7</v>
      </c>
      <c r="R19" s="29" t="s">
        <v>63</v>
      </c>
      <c r="S19" s="29" t="s">
        <v>63</v>
      </c>
      <c r="T19" s="30"/>
      <c r="U19" s="31"/>
      <c r="V19" s="31"/>
      <c r="W19" s="31"/>
      <c r="X19" s="31"/>
      <c r="Y19" s="31"/>
      <c r="Z19" s="31"/>
    </row>
    <row r="20">
      <c r="A20" s="32"/>
      <c r="B20" s="27">
        <v>3.0</v>
      </c>
      <c r="C20" s="27" t="str">
        <f>VLOOKUP(B20,results!A7:B19,2,FALSE)</f>
        <v>Ben (Briar the Blind) Fredrickson</v>
      </c>
      <c r="D20" s="28">
        <v>3.0</v>
      </c>
      <c r="E20" s="28">
        <v>4.0</v>
      </c>
      <c r="F20" s="29"/>
      <c r="G20" s="29"/>
      <c r="H20" s="29"/>
      <c r="I20" s="29">
        <f>IF(K20&gt;K19,1,0)</f>
        <v>0</v>
      </c>
      <c r="J20" s="29">
        <f t="shared" si="1"/>
        <v>1</v>
      </c>
      <c r="K20" s="29">
        <f>IF(D20&gt;D19,1,0)+IF(E20&gt;E19,1,0)+IF(F20&gt;F19,1,0)+IF(G20&gt;G19,1,0)+IF(H20&gt;H19,1,0)</f>
        <v>0</v>
      </c>
      <c r="L20" s="29">
        <f t="shared" si="2"/>
        <v>0</v>
      </c>
      <c r="M20" s="29">
        <f>K19</f>
        <v>2</v>
      </c>
      <c r="N20" s="29">
        <f t="shared" si="3"/>
        <v>2</v>
      </c>
      <c r="O20" s="29">
        <f t="shared" si="4"/>
        <v>7</v>
      </c>
      <c r="P20" s="29">
        <f>COUNTIF(D19:H19,"&lt;&gt;") * 5 -SUM(D19:H19)</f>
        <v>0</v>
      </c>
      <c r="Q20" s="29">
        <f t="shared" si="5"/>
        <v>7</v>
      </c>
      <c r="R20" s="29" t="s">
        <v>63</v>
      </c>
      <c r="S20" s="29" t="s">
        <v>63</v>
      </c>
      <c r="T20" s="30"/>
      <c r="U20" s="31"/>
      <c r="V20" s="31"/>
      <c r="W20" s="31"/>
      <c r="X20" s="31"/>
      <c r="Y20" s="31"/>
      <c r="Z20" s="31"/>
    </row>
    <row r="21" ht="15.75" customHeight="1">
      <c r="A21" s="33">
        <v>10.0</v>
      </c>
      <c r="B21" s="39">
        <v>6.0</v>
      </c>
      <c r="C21" s="34" t="str">
        <f>VLOOKUP(B21,results!A7:B19,2,FALSE)</f>
        <v>[DROP] Damien Greenwell</v>
      </c>
      <c r="D21" s="35">
        <v>0.0</v>
      </c>
      <c r="E21" s="36"/>
      <c r="F21" s="36"/>
      <c r="G21" s="36"/>
      <c r="H21" s="36"/>
      <c r="I21" s="36">
        <f>IF(K21&gt;K22,1,0)</f>
        <v>0</v>
      </c>
      <c r="J21" s="36">
        <f t="shared" si="1"/>
        <v>1</v>
      </c>
      <c r="K21" s="36">
        <f>IF(D21&gt;D22,1,0)+IF(E21&gt;E22,1,0)+IF(F21&gt;F22,1,0)+IF(G21&gt;G22,1,0)+IF(H21&gt;H22,1,0)</f>
        <v>0</v>
      </c>
      <c r="L21" s="36">
        <f t="shared" si="2"/>
        <v>1</v>
      </c>
      <c r="M21" s="36">
        <f>K22</f>
        <v>0</v>
      </c>
      <c r="N21" s="36">
        <f t="shared" si="3"/>
        <v>1</v>
      </c>
      <c r="O21" s="36">
        <f t="shared" si="4"/>
        <v>0</v>
      </c>
      <c r="P21" s="36">
        <f>COUNTIF(D22:H22,"&lt;&gt;") * 5 -SUM(D22:H22)</f>
        <v>5</v>
      </c>
      <c r="Q21" s="36">
        <f t="shared" si="5"/>
        <v>-5</v>
      </c>
      <c r="R21" s="36" t="s">
        <v>63</v>
      </c>
      <c r="S21" s="36" t="s">
        <v>63</v>
      </c>
      <c r="T21" s="37"/>
      <c r="U21" s="38"/>
      <c r="V21" s="38"/>
      <c r="W21" s="38"/>
      <c r="X21" s="38"/>
      <c r="Y21" s="38"/>
      <c r="Z21" s="38"/>
    </row>
    <row r="22" ht="15.75" customHeight="1">
      <c r="A22" s="32"/>
      <c r="B22" s="34">
        <v>9.0</v>
      </c>
      <c r="C22" s="34" t="str">
        <f>VLOOKUP(B22,results!A7:B19,2,FALSE)</f>
        <v>[DROP] Zachary Fletcher</v>
      </c>
      <c r="D22" s="35">
        <v>0.0</v>
      </c>
      <c r="E22" s="36"/>
      <c r="F22" s="36"/>
      <c r="G22" s="36"/>
      <c r="H22" s="36"/>
      <c r="I22" s="36">
        <f>IF(K22&gt;K21,1,0)</f>
        <v>0</v>
      </c>
      <c r="J22" s="36">
        <f t="shared" si="1"/>
        <v>1</v>
      </c>
      <c r="K22" s="36">
        <f>IF(D22&gt;D21,1,0)+IF(E22&gt;E21,1,0)+IF(F22&gt;F21,1,0)+IF(G22&gt;G21,1,0)+IF(H22&gt;H21,1,0)</f>
        <v>0</v>
      </c>
      <c r="L22" s="36">
        <f t="shared" si="2"/>
        <v>1</v>
      </c>
      <c r="M22" s="36">
        <f>K21</f>
        <v>0</v>
      </c>
      <c r="N22" s="36">
        <f t="shared" si="3"/>
        <v>1</v>
      </c>
      <c r="O22" s="36">
        <f t="shared" si="4"/>
        <v>0</v>
      </c>
      <c r="P22" s="36">
        <f>COUNTIF(D21:H21,"&lt;&gt;") * 5 -SUM(D21:H21)</f>
        <v>5</v>
      </c>
      <c r="Q22" s="36">
        <f t="shared" si="5"/>
        <v>-5</v>
      </c>
      <c r="R22" s="36" t="s">
        <v>63</v>
      </c>
      <c r="S22" s="36" t="s">
        <v>63</v>
      </c>
      <c r="T22" s="37"/>
      <c r="U22" s="38"/>
      <c r="V22" s="38"/>
      <c r="W22" s="38"/>
      <c r="X22" s="38"/>
      <c r="Y22" s="38"/>
      <c r="Z22" s="38"/>
    </row>
    <row r="23" ht="15.75" customHeight="1">
      <c r="A23" s="26">
        <v>11.0</v>
      </c>
      <c r="B23" s="27">
        <v>4.0</v>
      </c>
      <c r="C23" s="27" t="str">
        <f>VLOOKUP(B23,results!A7:B19,2,FALSE)</f>
        <v>[DROP] Alexander Casillas</v>
      </c>
      <c r="D23" s="28">
        <v>0.0</v>
      </c>
      <c r="E23" s="29"/>
      <c r="F23" s="29"/>
      <c r="G23" s="29"/>
      <c r="H23" s="29"/>
      <c r="I23" s="29">
        <f>IF(K23&gt;K24,1,0)</f>
        <v>0</v>
      </c>
      <c r="J23" s="29">
        <f t="shared" si="1"/>
        <v>1</v>
      </c>
      <c r="K23" s="29">
        <f>IF(D23&gt;D24,1,0)+IF(E23&gt;E24,1,0)+IF(F23&gt;F24,1,0)+IF(G23&gt;G24,1,0)+IF(H23&gt;H24,1,0)</f>
        <v>0</v>
      </c>
      <c r="L23" s="29">
        <f t="shared" si="2"/>
        <v>1</v>
      </c>
      <c r="M23" s="29">
        <f>K24</f>
        <v>0</v>
      </c>
      <c r="N23" s="29">
        <f t="shared" si="3"/>
        <v>1</v>
      </c>
      <c r="O23" s="29">
        <f t="shared" si="4"/>
        <v>0</v>
      </c>
      <c r="P23" s="29">
        <f>COUNTIF(D24:H24,"&lt;&gt;") * 5 -SUM(D24:H24)</f>
        <v>5</v>
      </c>
      <c r="Q23" s="29">
        <f t="shared" si="5"/>
        <v>-5</v>
      </c>
      <c r="R23" s="29" t="s">
        <v>63</v>
      </c>
      <c r="S23" s="29" t="s">
        <v>63</v>
      </c>
      <c r="T23" s="30"/>
      <c r="U23" s="31"/>
      <c r="V23" s="31"/>
      <c r="W23" s="31"/>
      <c r="X23" s="31"/>
      <c r="Y23" s="31"/>
      <c r="Z23" s="31"/>
    </row>
    <row r="24" ht="15.75" customHeight="1">
      <c r="A24" s="32"/>
      <c r="B24" s="27">
        <v>5.0</v>
      </c>
      <c r="C24" s="27" t="str">
        <f>VLOOKUP(B24,results!A7:B19,2,FALSE)</f>
        <v>[DROP] Alexander Robinson</v>
      </c>
      <c r="D24" s="28">
        <v>0.0</v>
      </c>
      <c r="E24" s="29"/>
      <c r="F24" s="29"/>
      <c r="G24" s="29"/>
      <c r="H24" s="29"/>
      <c r="I24" s="29">
        <f>IF(K24&gt;K23,1,0)</f>
        <v>0</v>
      </c>
      <c r="J24" s="29">
        <f t="shared" si="1"/>
        <v>1</v>
      </c>
      <c r="K24" s="29">
        <f>IF(D24&gt;D23,1,0)+IF(E24&gt;E23,1,0)+IF(F24&gt;F23,1,0)+IF(G24&gt;G23,1,0)+IF(H24&gt;H23,1,0)</f>
        <v>0</v>
      </c>
      <c r="L24" s="29">
        <f t="shared" si="2"/>
        <v>1</v>
      </c>
      <c r="M24" s="29">
        <f>K23</f>
        <v>0</v>
      </c>
      <c r="N24" s="29">
        <f t="shared" si="3"/>
        <v>1</v>
      </c>
      <c r="O24" s="29">
        <f t="shared" si="4"/>
        <v>0</v>
      </c>
      <c r="P24" s="29">
        <f>COUNTIF(D23:H23,"&lt;&gt;") * 5 -SUM(D23:H23)</f>
        <v>5</v>
      </c>
      <c r="Q24" s="29">
        <f t="shared" si="5"/>
        <v>-5</v>
      </c>
      <c r="R24" s="29" t="s">
        <v>63</v>
      </c>
      <c r="S24" s="29" t="s">
        <v>63</v>
      </c>
      <c r="T24" s="30"/>
      <c r="U24" s="31"/>
      <c r="V24" s="31"/>
      <c r="W24" s="31"/>
      <c r="X24" s="31"/>
      <c r="Y24" s="31"/>
      <c r="Z24" s="31"/>
    </row>
    <row r="25" ht="15.75" customHeight="1">
      <c r="A25" s="33">
        <v>12.0</v>
      </c>
      <c r="B25" s="39">
        <v>8.0</v>
      </c>
      <c r="C25" s="34" t="str">
        <f>VLOOKUP(B25,results!A7:B19,2,FALSE)</f>
        <v>Sebastian Vasquez</v>
      </c>
      <c r="D25" s="35">
        <v>5.0</v>
      </c>
      <c r="E25" s="35">
        <v>4.0</v>
      </c>
      <c r="F25" s="36"/>
      <c r="G25" s="36"/>
      <c r="H25" s="36"/>
      <c r="I25" s="36">
        <f>IF(K25&gt;K26,1,0)</f>
        <v>0</v>
      </c>
      <c r="J25" s="36">
        <f t="shared" si="1"/>
        <v>1</v>
      </c>
      <c r="K25" s="36">
        <f>IF(D25&gt;D26,1,0)+IF(E25&gt;E26,1,0)+IF(F25&gt;F26,1,0)+IF(G25&gt;G26,1,0)+IF(H25&gt;H26,1,0)</f>
        <v>1</v>
      </c>
      <c r="L25" s="36">
        <f t="shared" si="2"/>
        <v>0</v>
      </c>
      <c r="M25" s="36">
        <f>K26</f>
        <v>1</v>
      </c>
      <c r="N25" s="36">
        <f t="shared" si="3"/>
        <v>2</v>
      </c>
      <c r="O25" s="36">
        <f t="shared" si="4"/>
        <v>9</v>
      </c>
      <c r="P25" s="36">
        <f>COUNTIF(D26:H26,"&lt;&gt;") * 5 -SUM(D26:H26)</f>
        <v>1</v>
      </c>
      <c r="Q25" s="36">
        <f t="shared" si="5"/>
        <v>8</v>
      </c>
      <c r="R25" s="36" t="s">
        <v>63</v>
      </c>
      <c r="S25" s="36" t="s">
        <v>63</v>
      </c>
      <c r="T25" s="37"/>
      <c r="U25" s="38"/>
      <c r="V25" s="38"/>
      <c r="W25" s="38"/>
      <c r="X25" s="38"/>
      <c r="Y25" s="38"/>
      <c r="Z25" s="38"/>
    </row>
    <row r="26" ht="15.75" customHeight="1">
      <c r="A26" s="32"/>
      <c r="B26" s="39">
        <v>10.0</v>
      </c>
      <c r="C26" s="34" t="str">
        <f>VLOOKUP(B26,results!A7:B19,2,FALSE)</f>
        <v>Taylor John Hummon</v>
      </c>
      <c r="D26" s="35">
        <v>4.0</v>
      </c>
      <c r="E26" s="35">
        <v>5.0</v>
      </c>
      <c r="F26" s="36"/>
      <c r="G26" s="36"/>
      <c r="H26" s="36"/>
      <c r="I26" s="36">
        <f>IF(K26&gt;K25,1,0)</f>
        <v>0</v>
      </c>
      <c r="J26" s="36">
        <f t="shared" si="1"/>
        <v>1</v>
      </c>
      <c r="K26" s="36">
        <f>IF(D26&gt;D25,1,0)+IF(E26&gt;E25,1,0)+IF(F26&gt;F25,1,0)+IF(G26&gt;G25,1,0)+IF(H26&gt;H25,1,0)</f>
        <v>1</v>
      </c>
      <c r="L26" s="36">
        <f t="shared" si="2"/>
        <v>0</v>
      </c>
      <c r="M26" s="36">
        <f>K25</f>
        <v>1</v>
      </c>
      <c r="N26" s="36">
        <f t="shared" si="3"/>
        <v>2</v>
      </c>
      <c r="O26" s="36">
        <f t="shared" si="4"/>
        <v>9</v>
      </c>
      <c r="P26" s="36">
        <f>COUNTIF(D25:H25,"&lt;&gt;") * 5 -SUM(D25:H25)</f>
        <v>1</v>
      </c>
      <c r="Q26" s="36">
        <f t="shared" si="5"/>
        <v>8</v>
      </c>
      <c r="R26" s="36" t="s">
        <v>63</v>
      </c>
      <c r="S26" s="36" t="s">
        <v>63</v>
      </c>
      <c r="T26" s="37"/>
      <c r="U26" s="38"/>
      <c r="V26" s="38"/>
      <c r="W26" s="38"/>
      <c r="X26" s="38"/>
      <c r="Y26" s="38"/>
      <c r="Z26" s="38"/>
    </row>
    <row r="27" ht="15.75" customHeight="1">
      <c r="A27" s="26">
        <v>13.0</v>
      </c>
      <c r="B27" s="27">
        <v>0.0</v>
      </c>
      <c r="C27" s="27" t="str">
        <f>VLOOKUP(B27,results!A7:B19,2,FALSE)</f>
        <v>[DROP] Cade Zimmerman</v>
      </c>
      <c r="D27" s="28">
        <v>0.0</v>
      </c>
      <c r="E27" s="29"/>
      <c r="F27" s="29"/>
      <c r="G27" s="29"/>
      <c r="H27" s="29"/>
      <c r="I27" s="29">
        <f>IF(K27&gt;K28,1,0)</f>
        <v>0</v>
      </c>
      <c r="J27" s="29">
        <f t="shared" si="1"/>
        <v>1</v>
      </c>
      <c r="K27" s="29">
        <f>IF(D27&gt;D28,1,0)+IF(E27&gt;E28,1,0)+IF(F27&gt;F28,1,0)+IF(G27&gt;G28,1,0)+IF(H27&gt;H28,1,0)</f>
        <v>0</v>
      </c>
      <c r="L27" s="29">
        <f t="shared" si="2"/>
        <v>0</v>
      </c>
      <c r="M27" s="29">
        <f>K28</f>
        <v>1</v>
      </c>
      <c r="N27" s="29">
        <f t="shared" si="3"/>
        <v>1</v>
      </c>
      <c r="O27" s="29">
        <f t="shared" si="4"/>
        <v>0</v>
      </c>
      <c r="P27" s="29">
        <f>COUNTIF(D28:H28,"&lt;&gt;") * 5 -SUM(D28:H28)</f>
        <v>0</v>
      </c>
      <c r="Q27" s="29">
        <f t="shared" si="5"/>
        <v>0</v>
      </c>
      <c r="R27" s="29" t="s">
        <v>63</v>
      </c>
      <c r="S27" s="29" t="s">
        <v>63</v>
      </c>
      <c r="T27" s="30"/>
      <c r="U27" s="31"/>
      <c r="V27" s="31"/>
      <c r="W27" s="31"/>
      <c r="X27" s="31"/>
      <c r="Y27" s="31"/>
      <c r="Z27" s="31"/>
    </row>
    <row r="28" ht="15.75" customHeight="1">
      <c r="A28" s="32"/>
      <c r="B28" s="27">
        <v>3.0</v>
      </c>
      <c r="C28" s="27" t="str">
        <f>VLOOKUP(B28,results!A7:B19,2,FALSE)</f>
        <v>Ben (Briar the Blind) Fredrickson</v>
      </c>
      <c r="D28" s="28">
        <v>5.0</v>
      </c>
      <c r="E28" s="29"/>
      <c r="F28" s="29"/>
      <c r="G28" s="29"/>
      <c r="H28" s="29"/>
      <c r="I28" s="29">
        <f>IF(K28&gt;K27,1,0)</f>
        <v>1</v>
      </c>
      <c r="J28" s="29">
        <f t="shared" si="1"/>
        <v>0</v>
      </c>
      <c r="K28" s="29">
        <f>IF(D28&gt;D27,1,0)+IF(E28&gt;E27,1,0)+IF(F28&gt;F27,1,0)+IF(G28&gt;G27,1,0)+IF(H28&gt;H27,1,0)</f>
        <v>1</v>
      </c>
      <c r="L28" s="29">
        <f t="shared" si="2"/>
        <v>0</v>
      </c>
      <c r="M28" s="29">
        <f>K27</f>
        <v>0</v>
      </c>
      <c r="N28" s="29">
        <f t="shared" si="3"/>
        <v>1</v>
      </c>
      <c r="O28" s="29">
        <f t="shared" si="4"/>
        <v>5</v>
      </c>
      <c r="P28" s="29">
        <f>COUNTIF(D27:H27,"&lt;&gt;") * 5 -SUM(D27:H27)</f>
        <v>5</v>
      </c>
      <c r="Q28" s="29">
        <f t="shared" si="5"/>
        <v>0</v>
      </c>
      <c r="R28" s="29" t="s">
        <v>63</v>
      </c>
      <c r="S28" s="29" t="s">
        <v>63</v>
      </c>
      <c r="T28" s="30"/>
      <c r="U28" s="31"/>
      <c r="V28" s="31"/>
      <c r="W28" s="31"/>
      <c r="X28" s="31"/>
      <c r="Y28" s="31"/>
      <c r="Z28" s="31"/>
    </row>
    <row r="29" ht="15.75" customHeight="1">
      <c r="A29" s="33">
        <v>14.0</v>
      </c>
      <c r="B29" s="34">
        <v>6.0</v>
      </c>
      <c r="C29" s="34" t="str">
        <f>VLOOKUP(B29,results!A7:B19,2,FALSE)</f>
        <v>[DROP] Damien Greenwell</v>
      </c>
      <c r="D29" s="35">
        <v>0.0</v>
      </c>
      <c r="E29" s="36"/>
      <c r="F29" s="36"/>
      <c r="G29" s="36"/>
      <c r="H29" s="36"/>
      <c r="I29" s="36">
        <f>IF(K29&gt;K30,1,0)</f>
        <v>0</v>
      </c>
      <c r="J29" s="36">
        <f t="shared" si="1"/>
        <v>1</v>
      </c>
      <c r="K29" s="36">
        <f>IF(D29&gt;D30,1,0)+IF(E29&gt;E30,1,0)+IF(F29&gt;F30,1,0)+IF(G29&gt;G30,1,0)+IF(H29&gt;H30,1,0)</f>
        <v>0</v>
      </c>
      <c r="L29" s="36">
        <f t="shared" si="2"/>
        <v>0</v>
      </c>
      <c r="M29" s="36">
        <f>K30</f>
        <v>1</v>
      </c>
      <c r="N29" s="36">
        <f t="shared" si="3"/>
        <v>1</v>
      </c>
      <c r="O29" s="36">
        <f t="shared" si="4"/>
        <v>0</v>
      </c>
      <c r="P29" s="36">
        <f>COUNTIF(D30:H30,"&lt;&gt;") * 5 -SUM(D30:H30)</f>
        <v>0</v>
      </c>
      <c r="Q29" s="36">
        <f t="shared" si="5"/>
        <v>0</v>
      </c>
      <c r="R29" s="36" t="s">
        <v>63</v>
      </c>
      <c r="S29" s="36" t="s">
        <v>63</v>
      </c>
      <c r="T29" s="37"/>
      <c r="U29" s="38"/>
      <c r="V29" s="38"/>
      <c r="W29" s="38"/>
      <c r="X29" s="38"/>
      <c r="Y29" s="38"/>
      <c r="Z29" s="38"/>
    </row>
    <row r="30" ht="15.75" customHeight="1">
      <c r="A30" s="32"/>
      <c r="B30" s="39">
        <v>10.0</v>
      </c>
      <c r="C30" s="34" t="str">
        <f>VLOOKUP(B30,results!A7:B19,2,FALSE)</f>
        <v>Taylor John Hummon</v>
      </c>
      <c r="D30" s="35">
        <v>5.0</v>
      </c>
      <c r="E30" s="36"/>
      <c r="F30" s="36"/>
      <c r="G30" s="36"/>
      <c r="H30" s="36"/>
      <c r="I30" s="36">
        <f>IF(K30&gt;K29,1,0)</f>
        <v>1</v>
      </c>
      <c r="J30" s="36">
        <f t="shared" si="1"/>
        <v>0</v>
      </c>
      <c r="K30" s="36">
        <f>IF(D30&gt;D29,1,0)+IF(E30&gt;E29,1,0)+IF(F30&gt;F29,1,0)+IF(G30&gt;G29,1,0)+IF(H30&gt;H29,1,0)</f>
        <v>1</v>
      </c>
      <c r="L30" s="36">
        <f t="shared" si="2"/>
        <v>0</v>
      </c>
      <c r="M30" s="36">
        <f>K29</f>
        <v>0</v>
      </c>
      <c r="N30" s="36">
        <f t="shared" si="3"/>
        <v>1</v>
      </c>
      <c r="O30" s="36">
        <f t="shared" si="4"/>
        <v>5</v>
      </c>
      <c r="P30" s="36">
        <f>COUNTIF(D29:H29,"&lt;&gt;") * 5 -SUM(D29:H29)</f>
        <v>5</v>
      </c>
      <c r="Q30" s="36">
        <f t="shared" si="5"/>
        <v>0</v>
      </c>
      <c r="R30" s="36" t="s">
        <v>63</v>
      </c>
      <c r="S30" s="36" t="s">
        <v>63</v>
      </c>
      <c r="T30" s="37"/>
      <c r="U30" s="38"/>
      <c r="V30" s="38"/>
      <c r="W30" s="38"/>
      <c r="X30" s="38"/>
      <c r="Y30" s="38"/>
      <c r="Z30" s="38"/>
    </row>
    <row r="31" ht="15.75" customHeight="1">
      <c r="A31" s="26">
        <v>15.0</v>
      </c>
      <c r="B31" s="27">
        <v>2.0</v>
      </c>
      <c r="C31" s="27" t="str">
        <f>VLOOKUP(B31,results!A7:B19,2,FALSE)</f>
        <v>Andrew Barron</v>
      </c>
      <c r="D31" s="28">
        <v>5.0</v>
      </c>
      <c r="E31" s="29"/>
      <c r="F31" s="29"/>
      <c r="G31" s="29"/>
      <c r="H31" s="29"/>
      <c r="I31" s="29">
        <f>IF(K31&gt;K32,1,0)</f>
        <v>1</v>
      </c>
      <c r="J31" s="29">
        <f t="shared" si="1"/>
        <v>0</v>
      </c>
      <c r="K31" s="29">
        <f>IF(D31&gt;D32,1,0)+IF(E31&gt;E32,1,0)+IF(F31&gt;F32,1,0)+IF(G31&gt;G32,1,0)+IF(H31&gt;H32,1,0)</f>
        <v>1</v>
      </c>
      <c r="L31" s="29">
        <f t="shared" si="2"/>
        <v>0</v>
      </c>
      <c r="M31" s="29">
        <f>K32</f>
        <v>0</v>
      </c>
      <c r="N31" s="29">
        <f t="shared" si="3"/>
        <v>1</v>
      </c>
      <c r="O31" s="29">
        <f t="shared" si="4"/>
        <v>5</v>
      </c>
      <c r="P31" s="29">
        <f>COUNTIF(D32:H32,"&lt;&gt;") * 5 -SUM(D32:H32)</f>
        <v>5</v>
      </c>
      <c r="Q31" s="29">
        <f t="shared" si="5"/>
        <v>0</v>
      </c>
      <c r="R31" s="29" t="s">
        <v>63</v>
      </c>
      <c r="S31" s="29" t="s">
        <v>63</v>
      </c>
      <c r="T31" s="30"/>
      <c r="U31" s="31"/>
      <c r="V31" s="31"/>
      <c r="W31" s="31"/>
      <c r="X31" s="31"/>
      <c r="Y31" s="31"/>
      <c r="Z31" s="31"/>
    </row>
    <row r="32" ht="15.75" customHeight="1">
      <c r="A32" s="32"/>
      <c r="B32" s="27">
        <v>4.0</v>
      </c>
      <c r="C32" s="27" t="str">
        <f>VLOOKUP(B32,results!A7:B19,2,FALSE)</f>
        <v>[DROP] Alexander Casillas</v>
      </c>
      <c r="D32" s="28">
        <v>0.0</v>
      </c>
      <c r="E32" s="29"/>
      <c r="F32" s="29"/>
      <c r="G32" s="29"/>
      <c r="H32" s="29"/>
      <c r="I32" s="29">
        <f>IF(K32&gt;K31,1,0)</f>
        <v>0</v>
      </c>
      <c r="J32" s="29">
        <f t="shared" si="1"/>
        <v>1</v>
      </c>
      <c r="K32" s="29">
        <f>IF(D32&gt;D31,1,0)+IF(E32&gt;E31,1,0)+IF(F32&gt;F31,1,0)+IF(G32&gt;G31,1,0)+IF(H32&gt;H31,1,0)</f>
        <v>0</v>
      </c>
      <c r="L32" s="29">
        <f t="shared" si="2"/>
        <v>0</v>
      </c>
      <c r="M32" s="29">
        <f>K31</f>
        <v>1</v>
      </c>
      <c r="N32" s="29">
        <f t="shared" si="3"/>
        <v>1</v>
      </c>
      <c r="O32" s="29">
        <f t="shared" si="4"/>
        <v>0</v>
      </c>
      <c r="P32" s="29">
        <f>COUNTIF(D31:H31,"&lt;&gt;") * 5 -SUM(D31:H31)</f>
        <v>0</v>
      </c>
      <c r="Q32" s="29">
        <f t="shared" si="5"/>
        <v>0</v>
      </c>
      <c r="R32" s="29" t="s">
        <v>63</v>
      </c>
      <c r="S32" s="29" t="s">
        <v>63</v>
      </c>
      <c r="T32" s="30"/>
      <c r="U32" s="31"/>
      <c r="V32" s="31"/>
      <c r="W32" s="31"/>
      <c r="X32" s="31"/>
      <c r="Y32" s="31"/>
      <c r="Z32" s="31"/>
    </row>
    <row r="33" ht="15.75" customHeight="1">
      <c r="A33" s="33">
        <v>16.0</v>
      </c>
      <c r="B33" s="39">
        <v>7.0</v>
      </c>
      <c r="C33" s="34" t="str">
        <f>VLOOKUP(B33,results!A7:B19,2,FALSE)</f>
        <v>[DROP] Dylan Valette</v>
      </c>
      <c r="D33" s="35">
        <v>0.0</v>
      </c>
      <c r="E33" s="36"/>
      <c r="F33" s="36"/>
      <c r="G33" s="36"/>
      <c r="H33" s="36"/>
      <c r="I33" s="36">
        <f>IF(K33&gt;K34,1,0)</f>
        <v>0</v>
      </c>
      <c r="J33" s="36">
        <f t="shared" si="1"/>
        <v>1</v>
      </c>
      <c r="K33" s="36">
        <f>IF(D33&gt;D34,1,0)+IF(E33&gt;E34,1,0)+IF(F33&gt;F34,1,0)+IF(G33&gt;G34,1,0)+IF(H33&gt;H34,1,0)</f>
        <v>0</v>
      </c>
      <c r="L33" s="36">
        <f t="shared" si="2"/>
        <v>0</v>
      </c>
      <c r="M33" s="36">
        <f>K34</f>
        <v>1</v>
      </c>
      <c r="N33" s="36">
        <f t="shared" si="3"/>
        <v>1</v>
      </c>
      <c r="O33" s="36">
        <f t="shared" si="4"/>
        <v>0</v>
      </c>
      <c r="P33" s="36">
        <f>COUNTIF(D34:H34,"&lt;&gt;") * 5 -SUM(D34:H34)</f>
        <v>0</v>
      </c>
      <c r="Q33" s="36">
        <f t="shared" si="5"/>
        <v>0</v>
      </c>
      <c r="R33" s="36" t="s">
        <v>63</v>
      </c>
      <c r="S33" s="36" t="s">
        <v>63</v>
      </c>
      <c r="T33" s="37"/>
      <c r="U33" s="38"/>
      <c r="V33" s="38"/>
      <c r="W33" s="38"/>
      <c r="X33" s="38"/>
      <c r="Y33" s="38"/>
      <c r="Z33" s="38"/>
    </row>
    <row r="34" ht="15.75" customHeight="1">
      <c r="A34" s="32"/>
      <c r="B34" s="39">
        <v>8.0</v>
      </c>
      <c r="C34" s="34" t="str">
        <f>VLOOKUP(B34,results!A7:B19,2,FALSE)</f>
        <v>Sebastian Vasquez</v>
      </c>
      <c r="D34" s="35">
        <v>5.0</v>
      </c>
      <c r="E34" s="36"/>
      <c r="F34" s="36"/>
      <c r="G34" s="36"/>
      <c r="H34" s="36"/>
      <c r="I34" s="36">
        <f>IF(K34&gt;K33,1,0)</f>
        <v>1</v>
      </c>
      <c r="J34" s="36">
        <f t="shared" si="1"/>
        <v>0</v>
      </c>
      <c r="K34" s="36">
        <f>IF(D34&gt;D33,1,0)+IF(E34&gt;E33,1,0)+IF(F34&gt;F33,1,0)+IF(G34&gt;G33,1,0)+IF(H34&gt;H33,1,0)</f>
        <v>1</v>
      </c>
      <c r="L34" s="36">
        <f t="shared" si="2"/>
        <v>0</v>
      </c>
      <c r="M34" s="36">
        <f>K33</f>
        <v>0</v>
      </c>
      <c r="N34" s="36">
        <f t="shared" si="3"/>
        <v>1</v>
      </c>
      <c r="O34" s="36">
        <f t="shared" si="4"/>
        <v>5</v>
      </c>
      <c r="P34" s="36">
        <f>COUNTIF(D33:H33,"&lt;&gt;") * 5 -SUM(D33:H33)</f>
        <v>5</v>
      </c>
      <c r="Q34" s="36">
        <f t="shared" si="5"/>
        <v>0</v>
      </c>
      <c r="R34" s="36" t="s">
        <v>63</v>
      </c>
      <c r="S34" s="36" t="s">
        <v>63</v>
      </c>
      <c r="T34" s="37"/>
      <c r="U34" s="38"/>
      <c r="V34" s="38"/>
      <c r="W34" s="38"/>
      <c r="X34" s="38"/>
      <c r="Y34" s="38"/>
      <c r="Z34" s="38"/>
    </row>
    <row r="35" ht="15.75" customHeight="1">
      <c r="A35" s="26">
        <v>17.0</v>
      </c>
      <c r="B35" s="27">
        <v>1.0</v>
      </c>
      <c r="C35" s="27" t="str">
        <f>VLOOKUP(B35,results!A7:B19,2,FALSE)</f>
        <v>Darrian Dukes</v>
      </c>
      <c r="D35" s="28">
        <v>5.0</v>
      </c>
      <c r="E35" s="29"/>
      <c r="F35" s="29"/>
      <c r="G35" s="29"/>
      <c r="H35" s="29"/>
      <c r="I35" s="29">
        <f>IF(K35&gt;K36,1,0)</f>
        <v>1</v>
      </c>
      <c r="J35" s="29">
        <f t="shared" si="1"/>
        <v>0</v>
      </c>
      <c r="K35" s="29">
        <f>IF(D35&gt;D36,1,0)+IF(E35&gt;E36,1,0)+IF(F35&gt;F36,1,0)+IF(G35&gt;G36,1,0)+IF(H35&gt;H36,1,0)</f>
        <v>1</v>
      </c>
      <c r="L35" s="29">
        <f t="shared" si="2"/>
        <v>0</v>
      </c>
      <c r="M35" s="29">
        <f>K36</f>
        <v>0</v>
      </c>
      <c r="N35" s="29">
        <f t="shared" si="3"/>
        <v>1</v>
      </c>
      <c r="O35" s="29">
        <f t="shared" si="4"/>
        <v>5</v>
      </c>
      <c r="P35" s="29">
        <f>COUNTIF(D36:H36,"&lt;&gt;") * 5 -SUM(D36:H36)</f>
        <v>5</v>
      </c>
      <c r="Q35" s="29">
        <f t="shared" si="5"/>
        <v>0</v>
      </c>
      <c r="R35" s="29" t="s">
        <v>63</v>
      </c>
      <c r="S35" s="29" t="s">
        <v>63</v>
      </c>
      <c r="T35" s="30"/>
      <c r="U35" s="31"/>
      <c r="V35" s="31"/>
      <c r="W35" s="31"/>
      <c r="X35" s="31"/>
      <c r="Y35" s="31"/>
      <c r="Z35" s="31"/>
    </row>
    <row r="36" ht="15.75" customHeight="1">
      <c r="A36" s="32"/>
      <c r="B36" s="27">
        <v>5.0</v>
      </c>
      <c r="C36" s="27" t="str">
        <f>VLOOKUP(B36,results!A7:B19,2,FALSE)</f>
        <v>[DROP] Alexander Robinson</v>
      </c>
      <c r="D36" s="28">
        <v>0.0</v>
      </c>
      <c r="E36" s="29"/>
      <c r="F36" s="29"/>
      <c r="G36" s="29"/>
      <c r="H36" s="29"/>
      <c r="I36" s="29">
        <f>IF(K36&gt;K35,1,0)</f>
        <v>0</v>
      </c>
      <c r="J36" s="29">
        <f t="shared" si="1"/>
        <v>1</v>
      </c>
      <c r="K36" s="29">
        <f>IF(D36&gt;D35,1,0)+IF(E36&gt;E35,1,0)+IF(F36&gt;F35,1,0)+IF(G36&gt;G35,1,0)+IF(H36&gt;H35,1,0)</f>
        <v>0</v>
      </c>
      <c r="L36" s="29">
        <f t="shared" si="2"/>
        <v>0</v>
      </c>
      <c r="M36" s="29">
        <f>K35</f>
        <v>1</v>
      </c>
      <c r="N36" s="29">
        <f t="shared" si="3"/>
        <v>1</v>
      </c>
      <c r="O36" s="29">
        <f t="shared" si="4"/>
        <v>0</v>
      </c>
      <c r="P36" s="29">
        <f>COUNTIF(D35:H35,"&lt;&gt;") * 5 -SUM(D35:H35)</f>
        <v>0</v>
      </c>
      <c r="Q36" s="29">
        <f t="shared" si="5"/>
        <v>0</v>
      </c>
      <c r="R36" s="29" t="s">
        <v>63</v>
      </c>
      <c r="S36" s="29" t="s">
        <v>63</v>
      </c>
      <c r="T36" s="30"/>
      <c r="U36" s="31"/>
      <c r="V36" s="31"/>
      <c r="W36" s="31"/>
      <c r="X36" s="31"/>
      <c r="Y36" s="31"/>
      <c r="Z36" s="31"/>
    </row>
    <row r="37" ht="15.75" customHeight="1">
      <c r="A37" s="33">
        <v>18.0</v>
      </c>
      <c r="B37" s="34">
        <v>7.0</v>
      </c>
      <c r="C37" s="34" t="str">
        <f>VLOOKUP(B37,results!A7:B19,2,FALSE)</f>
        <v>[DROP] Dylan Valette</v>
      </c>
      <c r="D37" s="35">
        <v>0.0</v>
      </c>
      <c r="E37" s="36"/>
      <c r="F37" s="36"/>
      <c r="G37" s="36"/>
      <c r="H37" s="36"/>
      <c r="I37" s="36">
        <f>IF(K37&gt;K38,1,0)</f>
        <v>0</v>
      </c>
      <c r="J37" s="36">
        <f t="shared" si="1"/>
        <v>1</v>
      </c>
      <c r="K37" s="36">
        <f>IF(D37&gt;D38,1,0)+IF(E37&gt;E38,1,0)+IF(F37&gt;F38,1,0)+IF(G37&gt;G38,1,0)+IF(H37&gt;H38,1,0)</f>
        <v>0</v>
      </c>
      <c r="L37" s="36">
        <f t="shared" si="2"/>
        <v>0</v>
      </c>
      <c r="M37" s="36">
        <f>K38</f>
        <v>1</v>
      </c>
      <c r="N37" s="36">
        <f t="shared" si="3"/>
        <v>1</v>
      </c>
      <c r="O37" s="36">
        <f t="shared" si="4"/>
        <v>0</v>
      </c>
      <c r="P37" s="36">
        <f>COUNTIF(D38:H38,"&lt;&gt;") * 5 -SUM(D38:H38)</f>
        <v>0</v>
      </c>
      <c r="Q37" s="36">
        <f t="shared" si="5"/>
        <v>0</v>
      </c>
      <c r="R37" s="36" t="s">
        <v>63</v>
      </c>
      <c r="S37" s="36" t="s">
        <v>63</v>
      </c>
      <c r="T37" s="37"/>
      <c r="U37" s="38"/>
      <c r="V37" s="38"/>
      <c r="W37" s="38"/>
      <c r="X37" s="38"/>
      <c r="Y37" s="38"/>
      <c r="Z37" s="38"/>
    </row>
    <row r="38" ht="15.75" customHeight="1">
      <c r="A38" s="32"/>
      <c r="B38" s="39">
        <v>10.0</v>
      </c>
      <c r="C38" s="34" t="str">
        <f>VLOOKUP(B38,results!A7:B19,2,FALSE)</f>
        <v>Taylor John Hummon</v>
      </c>
      <c r="D38" s="35">
        <v>5.0</v>
      </c>
      <c r="E38" s="36"/>
      <c r="F38" s="36"/>
      <c r="G38" s="36"/>
      <c r="H38" s="36"/>
      <c r="I38" s="36">
        <f>IF(K38&gt;K37,1,0)</f>
        <v>1</v>
      </c>
      <c r="J38" s="36">
        <f t="shared" si="1"/>
        <v>0</v>
      </c>
      <c r="K38" s="36">
        <f>IF(D38&gt;D37,1,0)+IF(E38&gt;E37,1,0)+IF(F38&gt;F37,1,0)+IF(G38&gt;G37,1,0)+IF(H38&gt;H37,1,0)</f>
        <v>1</v>
      </c>
      <c r="L38" s="36">
        <f t="shared" si="2"/>
        <v>0</v>
      </c>
      <c r="M38" s="36">
        <f>K37</f>
        <v>0</v>
      </c>
      <c r="N38" s="36">
        <f t="shared" si="3"/>
        <v>1</v>
      </c>
      <c r="O38" s="36">
        <f t="shared" si="4"/>
        <v>5</v>
      </c>
      <c r="P38" s="36">
        <f>COUNTIF(D37:H37,"&lt;&gt;") * 5 -SUM(D37:H37)</f>
        <v>5</v>
      </c>
      <c r="Q38" s="36">
        <f t="shared" si="5"/>
        <v>0</v>
      </c>
      <c r="R38" s="36" t="s">
        <v>63</v>
      </c>
      <c r="S38" s="36" t="s">
        <v>63</v>
      </c>
      <c r="T38" s="37"/>
      <c r="U38" s="38"/>
      <c r="V38" s="38"/>
      <c r="W38" s="38"/>
      <c r="X38" s="38"/>
      <c r="Y38" s="38"/>
      <c r="Z38" s="38"/>
    </row>
    <row r="39" ht="15.75" customHeight="1">
      <c r="A39" s="26">
        <v>19.0</v>
      </c>
      <c r="B39" s="27">
        <v>0.0</v>
      </c>
      <c r="C39" s="27" t="str">
        <f>VLOOKUP(B39,results!A7:B19,2,FALSE)</f>
        <v>[DROP] Cade Zimmerman</v>
      </c>
      <c r="D39" s="28">
        <v>0.0</v>
      </c>
      <c r="E39" s="29"/>
      <c r="F39" s="29"/>
      <c r="G39" s="29"/>
      <c r="H39" s="29"/>
      <c r="I39" s="29">
        <f>IF(K39&gt;K40,1,0)</f>
        <v>0</v>
      </c>
      <c r="J39" s="29">
        <f t="shared" si="1"/>
        <v>1</v>
      </c>
      <c r="K39" s="29">
        <f>IF(D39&gt;D40,1,0)+IF(E39&gt;E40,1,0)+IF(F39&gt;F40,1,0)+IF(G39&gt;G40,1,0)+IF(H39&gt;H40,1,0)</f>
        <v>0</v>
      </c>
      <c r="L39" s="29">
        <f t="shared" si="2"/>
        <v>1</v>
      </c>
      <c r="M39" s="29">
        <f>K40</f>
        <v>0</v>
      </c>
      <c r="N39" s="29">
        <f t="shared" si="3"/>
        <v>1</v>
      </c>
      <c r="O39" s="29">
        <f t="shared" si="4"/>
        <v>0</v>
      </c>
      <c r="P39" s="29">
        <f>COUNTIF(D40:H40,"&lt;&gt;") * 5 -SUM(D40:H40)</f>
        <v>5</v>
      </c>
      <c r="Q39" s="29">
        <f t="shared" si="5"/>
        <v>-5</v>
      </c>
      <c r="R39" s="29" t="s">
        <v>63</v>
      </c>
      <c r="S39" s="29" t="s">
        <v>63</v>
      </c>
      <c r="T39" s="30"/>
      <c r="U39" s="31"/>
      <c r="V39" s="31"/>
      <c r="W39" s="31"/>
      <c r="X39" s="31"/>
      <c r="Y39" s="31"/>
      <c r="Z39" s="31"/>
    </row>
    <row r="40" ht="15.75" customHeight="1">
      <c r="A40" s="32"/>
      <c r="B40" s="27">
        <v>4.0</v>
      </c>
      <c r="C40" s="27" t="str">
        <f>VLOOKUP(B40,results!A7:B19,2,FALSE)</f>
        <v>[DROP] Alexander Casillas</v>
      </c>
      <c r="D40" s="28">
        <v>0.0</v>
      </c>
      <c r="E40" s="29"/>
      <c r="F40" s="29"/>
      <c r="G40" s="29"/>
      <c r="H40" s="29"/>
      <c r="I40" s="29">
        <f>IF(K40&gt;K39,1,0)</f>
        <v>0</v>
      </c>
      <c r="J40" s="29">
        <f t="shared" si="1"/>
        <v>1</v>
      </c>
      <c r="K40" s="29">
        <f>IF(D40&gt;D39,1,0)+IF(E40&gt;E39,1,0)+IF(F40&gt;F39,1,0)+IF(G40&gt;G39,1,0)+IF(H40&gt;H39,1,0)</f>
        <v>0</v>
      </c>
      <c r="L40" s="29">
        <f t="shared" si="2"/>
        <v>1</v>
      </c>
      <c r="M40" s="29">
        <f>K39</f>
        <v>0</v>
      </c>
      <c r="N40" s="29">
        <f t="shared" si="3"/>
        <v>1</v>
      </c>
      <c r="O40" s="29">
        <f t="shared" si="4"/>
        <v>0</v>
      </c>
      <c r="P40" s="29">
        <f>COUNTIF(D39:H39,"&lt;&gt;") * 5 -SUM(D39:H39)</f>
        <v>5</v>
      </c>
      <c r="Q40" s="29">
        <f t="shared" si="5"/>
        <v>-5</v>
      </c>
      <c r="R40" s="29" t="s">
        <v>63</v>
      </c>
      <c r="S40" s="29" t="s">
        <v>63</v>
      </c>
      <c r="T40" s="30"/>
      <c r="U40" s="31"/>
      <c r="V40" s="31"/>
      <c r="W40" s="31"/>
      <c r="X40" s="31"/>
      <c r="Y40" s="31"/>
      <c r="Z40" s="31"/>
    </row>
    <row r="41" ht="15.75" customHeight="1">
      <c r="A41" s="33">
        <v>20.0</v>
      </c>
      <c r="B41" s="39">
        <v>8.0</v>
      </c>
      <c r="C41" s="34" t="str">
        <f>VLOOKUP(B41,results!A7:B19,2,FALSE)</f>
        <v>Sebastian Vasquez</v>
      </c>
      <c r="D41" s="35">
        <v>5.0</v>
      </c>
      <c r="E41" s="36"/>
      <c r="F41" s="36"/>
      <c r="G41" s="36"/>
      <c r="H41" s="36"/>
      <c r="I41" s="36">
        <f>IF(K41&gt;K42,1,0)</f>
        <v>1</v>
      </c>
      <c r="J41" s="36">
        <f t="shared" si="1"/>
        <v>0</v>
      </c>
      <c r="K41" s="36">
        <f>IF(D41&gt;D42,1,0)+IF(E41&gt;E42,1,0)+IF(F41&gt;F42,1,0)+IF(G41&gt;G42,1,0)+IF(H41&gt;H42,1,0)</f>
        <v>1</v>
      </c>
      <c r="L41" s="36">
        <f t="shared" si="2"/>
        <v>0</v>
      </c>
      <c r="M41" s="36">
        <f>K42</f>
        <v>0</v>
      </c>
      <c r="N41" s="36">
        <f t="shared" si="3"/>
        <v>1</v>
      </c>
      <c r="O41" s="36">
        <f t="shared" si="4"/>
        <v>5</v>
      </c>
      <c r="P41" s="36">
        <f>COUNTIF(D42:H42,"&lt;&gt;") * 5 -SUM(D42:H42)</f>
        <v>5</v>
      </c>
      <c r="Q41" s="36">
        <f t="shared" si="5"/>
        <v>0</v>
      </c>
      <c r="R41" s="36" t="s">
        <v>63</v>
      </c>
      <c r="S41" s="36" t="s">
        <v>63</v>
      </c>
      <c r="T41" s="37"/>
      <c r="U41" s="38"/>
      <c r="V41" s="38"/>
      <c r="W41" s="38"/>
      <c r="X41" s="38"/>
      <c r="Y41" s="38"/>
      <c r="Z41" s="38"/>
    </row>
    <row r="42" ht="15.75" customHeight="1">
      <c r="A42" s="32"/>
      <c r="B42" s="39">
        <v>9.0</v>
      </c>
      <c r="C42" s="34" t="str">
        <f>VLOOKUP(B42,results!A7:B19,2,FALSE)</f>
        <v>[DROP] Zachary Fletcher</v>
      </c>
      <c r="D42" s="35">
        <v>0.0</v>
      </c>
      <c r="E42" s="36"/>
      <c r="F42" s="36"/>
      <c r="G42" s="36"/>
      <c r="H42" s="36"/>
      <c r="I42" s="36">
        <f>IF(K42&gt;K41,1,0)</f>
        <v>0</v>
      </c>
      <c r="J42" s="36">
        <f t="shared" si="1"/>
        <v>1</v>
      </c>
      <c r="K42" s="36">
        <f>IF(D42&gt;D41,1,0)+IF(E42&gt;E41,1,0)+IF(F42&gt;F41,1,0)+IF(G42&gt;G41,1,0)+IF(H42&gt;H41,1,0)</f>
        <v>0</v>
      </c>
      <c r="L42" s="36">
        <f t="shared" si="2"/>
        <v>0</v>
      </c>
      <c r="M42" s="36">
        <f>K41</f>
        <v>1</v>
      </c>
      <c r="N42" s="36">
        <f t="shared" si="3"/>
        <v>1</v>
      </c>
      <c r="O42" s="36">
        <f t="shared" si="4"/>
        <v>0</v>
      </c>
      <c r="P42" s="36">
        <f>COUNTIF(D41:H41,"&lt;&gt;") * 5 -SUM(D41:H41)</f>
        <v>0</v>
      </c>
      <c r="Q42" s="36">
        <f t="shared" si="5"/>
        <v>0</v>
      </c>
      <c r="R42" s="36" t="s">
        <v>63</v>
      </c>
      <c r="S42" s="36" t="s">
        <v>63</v>
      </c>
      <c r="T42" s="37"/>
      <c r="U42" s="38"/>
      <c r="V42" s="38"/>
      <c r="W42" s="38"/>
      <c r="X42" s="38"/>
      <c r="Y42" s="38"/>
      <c r="Z42" s="38"/>
    </row>
    <row r="43" ht="15.75" customHeight="1">
      <c r="A43" s="26">
        <v>21.0</v>
      </c>
      <c r="B43" s="27">
        <v>3.0</v>
      </c>
      <c r="C43" s="27" t="str">
        <f>VLOOKUP(B43,results!A7:B19,2,FALSE)</f>
        <v>Ben (Briar the Blind) Fredrickson</v>
      </c>
      <c r="D43" s="28">
        <v>5.0</v>
      </c>
      <c r="E43" s="29"/>
      <c r="F43" s="29"/>
      <c r="G43" s="29"/>
      <c r="H43" s="29"/>
      <c r="I43" s="29">
        <f>IF(K43&gt;K44,1,0)</f>
        <v>1</v>
      </c>
      <c r="J43" s="29">
        <f t="shared" si="1"/>
        <v>0</v>
      </c>
      <c r="K43" s="29">
        <f>IF(D43&gt;D44,1,0)+IF(E43&gt;E44,1,0)+IF(F43&gt;F44,1,0)+IF(G43&gt;G44,1,0)+IF(H43&gt;H44,1,0)</f>
        <v>1</v>
      </c>
      <c r="L43" s="29">
        <f t="shared" si="2"/>
        <v>0</v>
      </c>
      <c r="M43" s="29">
        <f>K44</f>
        <v>0</v>
      </c>
      <c r="N43" s="29">
        <f t="shared" si="3"/>
        <v>1</v>
      </c>
      <c r="O43" s="29">
        <f t="shared" si="4"/>
        <v>5</v>
      </c>
      <c r="P43" s="29">
        <f>COUNTIF(D44:H44,"&lt;&gt;") * 5 -SUM(D44:H44)</f>
        <v>5</v>
      </c>
      <c r="Q43" s="29">
        <f t="shared" si="5"/>
        <v>0</v>
      </c>
      <c r="R43" s="29" t="s">
        <v>63</v>
      </c>
      <c r="S43" s="29" t="s">
        <v>63</v>
      </c>
      <c r="T43" s="30"/>
      <c r="U43" s="31"/>
      <c r="V43" s="31"/>
      <c r="W43" s="31"/>
      <c r="X43" s="31"/>
      <c r="Y43" s="31"/>
      <c r="Z43" s="31"/>
    </row>
    <row r="44" ht="15.75" customHeight="1">
      <c r="A44" s="32"/>
      <c r="B44" s="27">
        <v>5.0</v>
      </c>
      <c r="C44" s="27" t="str">
        <f>VLOOKUP(B44,results!A7:B19,2,FALSE)</f>
        <v>[DROP] Alexander Robinson</v>
      </c>
      <c r="D44" s="28">
        <v>0.0</v>
      </c>
      <c r="E44" s="29"/>
      <c r="F44" s="29"/>
      <c r="G44" s="29"/>
      <c r="H44" s="29"/>
      <c r="I44" s="29">
        <f>IF(K44&gt;K43,1,0)</f>
        <v>0</v>
      </c>
      <c r="J44" s="29">
        <f t="shared" si="1"/>
        <v>1</v>
      </c>
      <c r="K44" s="29">
        <f>IF(D44&gt;D43,1,0)+IF(E44&gt;E43,1,0)+IF(F44&gt;F43,1,0)+IF(G44&gt;G43,1,0)+IF(H44&gt;H43,1,0)</f>
        <v>0</v>
      </c>
      <c r="L44" s="29">
        <f t="shared" si="2"/>
        <v>0</v>
      </c>
      <c r="M44" s="29">
        <f>K43</f>
        <v>1</v>
      </c>
      <c r="N44" s="29">
        <f t="shared" si="3"/>
        <v>1</v>
      </c>
      <c r="O44" s="29">
        <f t="shared" si="4"/>
        <v>0</v>
      </c>
      <c r="P44" s="29">
        <f>COUNTIF(D43:H43,"&lt;&gt;") * 5 -SUM(D43:H43)</f>
        <v>0</v>
      </c>
      <c r="Q44" s="29">
        <f t="shared" si="5"/>
        <v>0</v>
      </c>
      <c r="R44" s="29" t="s">
        <v>63</v>
      </c>
      <c r="S44" s="29" t="s">
        <v>63</v>
      </c>
      <c r="T44" s="30"/>
      <c r="U44" s="31"/>
      <c r="V44" s="31"/>
      <c r="W44" s="31"/>
      <c r="X44" s="31"/>
      <c r="Y44" s="31"/>
      <c r="Z44" s="31"/>
    </row>
    <row r="45" ht="15.75" customHeight="1">
      <c r="A45" s="33">
        <v>22.0</v>
      </c>
      <c r="B45" s="39">
        <v>1.0</v>
      </c>
      <c r="C45" s="34" t="str">
        <f>VLOOKUP(B45,results!A7:B19,2,FALSE)</f>
        <v>Darrian Dukes</v>
      </c>
      <c r="D45" s="35">
        <v>5.0</v>
      </c>
      <c r="E45" s="35">
        <v>5.0</v>
      </c>
      <c r="F45" s="36"/>
      <c r="G45" s="36"/>
      <c r="H45" s="36"/>
      <c r="I45" s="36">
        <f>IF(K45&gt;K46,1,0)</f>
        <v>1</v>
      </c>
      <c r="J45" s="36">
        <f t="shared" si="1"/>
        <v>0</v>
      </c>
      <c r="K45" s="36">
        <f>IF(D45&gt;D46,1,0)+IF(E45&gt;E46,1,0)+IF(F45&gt;F46,1,0)+IF(G45&gt;G46,1,0)+IF(H45&gt;H46,1,0)</f>
        <v>2</v>
      </c>
      <c r="L45" s="36">
        <f t="shared" si="2"/>
        <v>0</v>
      </c>
      <c r="M45" s="36">
        <f>K46</f>
        <v>0</v>
      </c>
      <c r="N45" s="36">
        <f t="shared" si="3"/>
        <v>2</v>
      </c>
      <c r="O45" s="36">
        <f t="shared" si="4"/>
        <v>10</v>
      </c>
      <c r="P45" s="36">
        <f>COUNTIF(D46:H46,"&lt;&gt;") * 5 -SUM(D46:H46)</f>
        <v>2</v>
      </c>
      <c r="Q45" s="36">
        <f t="shared" si="5"/>
        <v>8</v>
      </c>
      <c r="R45" s="36" t="s">
        <v>63</v>
      </c>
      <c r="S45" s="36" t="s">
        <v>63</v>
      </c>
      <c r="T45" s="37"/>
      <c r="U45" s="38"/>
      <c r="V45" s="38"/>
      <c r="W45" s="38"/>
      <c r="X45" s="38"/>
      <c r="Y45" s="38"/>
      <c r="Z45" s="38"/>
    </row>
    <row r="46" ht="15.75" customHeight="1">
      <c r="A46" s="32"/>
      <c r="B46" s="39">
        <v>2.0</v>
      </c>
      <c r="C46" s="34" t="str">
        <f>VLOOKUP(B46,results!A7:B19,2,FALSE)</f>
        <v>Andrew Barron</v>
      </c>
      <c r="D46" s="35">
        <v>4.0</v>
      </c>
      <c r="E46" s="35">
        <v>4.0</v>
      </c>
      <c r="F46" s="36"/>
      <c r="G46" s="36"/>
      <c r="H46" s="36"/>
      <c r="I46" s="36">
        <f>IF(K46&gt;K45,1,0)</f>
        <v>0</v>
      </c>
      <c r="J46" s="36">
        <f t="shared" si="1"/>
        <v>1</v>
      </c>
      <c r="K46" s="36">
        <f>IF(D46&gt;D45,1,0)+IF(E46&gt;E45,1,0)+IF(F46&gt;F45,1,0)+IF(G46&gt;G45,1,0)+IF(H46&gt;H45,1,0)</f>
        <v>0</v>
      </c>
      <c r="L46" s="36">
        <f t="shared" si="2"/>
        <v>0</v>
      </c>
      <c r="M46" s="36">
        <f>K45</f>
        <v>2</v>
      </c>
      <c r="N46" s="36">
        <f t="shared" si="3"/>
        <v>2</v>
      </c>
      <c r="O46" s="36">
        <f t="shared" si="4"/>
        <v>8</v>
      </c>
      <c r="P46" s="36">
        <f>COUNTIF(D45:H45,"&lt;&gt;") * 5 -SUM(D45:H45)</f>
        <v>0</v>
      </c>
      <c r="Q46" s="36">
        <f t="shared" si="5"/>
        <v>8</v>
      </c>
      <c r="R46" s="36" t="s">
        <v>63</v>
      </c>
      <c r="S46" s="36" t="s">
        <v>63</v>
      </c>
      <c r="T46" s="37"/>
      <c r="U46" s="38"/>
      <c r="V46" s="38"/>
      <c r="W46" s="38"/>
      <c r="X46" s="38"/>
      <c r="Y46" s="38"/>
      <c r="Z46" s="38"/>
    </row>
    <row r="47" ht="15.75" customHeight="1">
      <c r="A47" s="26">
        <v>23.0</v>
      </c>
      <c r="B47" s="40">
        <v>0.0</v>
      </c>
      <c r="C47" s="27" t="str">
        <f>VLOOKUP(B47,results!A7:B19,2,FALSE)</f>
        <v>[DROP] Cade Zimmerman</v>
      </c>
      <c r="D47" s="28">
        <v>0.0</v>
      </c>
      <c r="E47" s="29"/>
      <c r="F47" s="29"/>
      <c r="G47" s="29"/>
      <c r="H47" s="29"/>
      <c r="I47" s="29">
        <f>IF(K47&gt;K48,1,0)</f>
        <v>0</v>
      </c>
      <c r="J47" s="29">
        <f t="shared" si="1"/>
        <v>1</v>
      </c>
      <c r="K47" s="29">
        <f>IF(D47&gt;D48,1,0)+IF(E47&gt;E48,1,0)+IF(F47&gt;F48,1,0)+IF(G47&gt;G48,1,0)+IF(H47&gt;H48,1,0)</f>
        <v>0</v>
      </c>
      <c r="L47" s="29">
        <f t="shared" si="2"/>
        <v>1</v>
      </c>
      <c r="M47" s="29">
        <f>K48</f>
        <v>0</v>
      </c>
      <c r="N47" s="29">
        <f t="shared" si="3"/>
        <v>1</v>
      </c>
      <c r="O47" s="29">
        <f t="shared" si="4"/>
        <v>0</v>
      </c>
      <c r="P47" s="29">
        <f>COUNTIF(D48:H48,"&lt;&gt;") * 5 -SUM(D48:H48)</f>
        <v>5</v>
      </c>
      <c r="Q47" s="29">
        <f t="shared" si="5"/>
        <v>-5</v>
      </c>
      <c r="R47" s="29" t="s">
        <v>63</v>
      </c>
      <c r="S47" s="29" t="s">
        <v>63</v>
      </c>
      <c r="T47" s="30"/>
      <c r="U47" s="31"/>
      <c r="V47" s="31"/>
      <c r="W47" s="31"/>
      <c r="X47" s="31"/>
      <c r="Y47" s="31"/>
      <c r="Z47" s="31"/>
    </row>
    <row r="48" ht="15.75" customHeight="1">
      <c r="A48" s="32"/>
      <c r="B48" s="40">
        <v>5.0</v>
      </c>
      <c r="C48" s="27" t="str">
        <f>VLOOKUP(B48,results!A7:B19,2,FALSE)</f>
        <v>[DROP] Alexander Robinson</v>
      </c>
      <c r="D48" s="28">
        <v>0.0</v>
      </c>
      <c r="E48" s="29"/>
      <c r="F48" s="29"/>
      <c r="G48" s="29"/>
      <c r="H48" s="29"/>
      <c r="I48" s="29">
        <f>IF(K48&gt;K47,1,0)</f>
        <v>0</v>
      </c>
      <c r="J48" s="29">
        <f t="shared" si="1"/>
        <v>1</v>
      </c>
      <c r="K48" s="29">
        <f>IF(D48&gt;D47,1,0)+IF(E48&gt;E47,1,0)+IF(F48&gt;F47,1,0)+IF(G48&gt;G47,1,0)+IF(H48&gt;H47,1,0)</f>
        <v>0</v>
      </c>
      <c r="L48" s="29">
        <f t="shared" si="2"/>
        <v>1</v>
      </c>
      <c r="M48" s="29">
        <f>K47</f>
        <v>0</v>
      </c>
      <c r="N48" s="29">
        <f t="shared" si="3"/>
        <v>1</v>
      </c>
      <c r="O48" s="29">
        <f t="shared" si="4"/>
        <v>0</v>
      </c>
      <c r="P48" s="29">
        <f>COUNTIF(D47:H47,"&lt;&gt;") * 5 -SUM(D47:H47)</f>
        <v>5</v>
      </c>
      <c r="Q48" s="29">
        <f t="shared" si="5"/>
        <v>-5</v>
      </c>
      <c r="R48" s="29" t="s">
        <v>63</v>
      </c>
      <c r="S48" s="29" t="s">
        <v>63</v>
      </c>
      <c r="T48" s="30"/>
      <c r="U48" s="31"/>
      <c r="V48" s="31"/>
      <c r="W48" s="31"/>
      <c r="X48" s="31"/>
      <c r="Y48" s="31"/>
      <c r="Z48" s="31"/>
    </row>
    <row r="49" ht="15.75" customHeight="1">
      <c r="A49" s="33">
        <v>24.0</v>
      </c>
      <c r="B49" s="39">
        <v>1.0</v>
      </c>
      <c r="C49" s="34" t="str">
        <f>VLOOKUP(B49,results!A7:B19,2,FALSE)</f>
        <v>Darrian Dukes</v>
      </c>
      <c r="D49" s="35">
        <v>5.0</v>
      </c>
      <c r="E49" s="36"/>
      <c r="F49" s="36"/>
      <c r="G49" s="36"/>
      <c r="H49" s="36"/>
      <c r="I49" s="36">
        <f>IF(K49&gt;K50,1,0)</f>
        <v>1</v>
      </c>
      <c r="J49" s="36">
        <f t="shared" si="1"/>
        <v>0</v>
      </c>
      <c r="K49" s="36">
        <f>IF(D49&gt;D50,1,0)+IF(E49&gt;E50,1,0)+IF(F49&gt;F50,1,0)+IF(G49&gt;G50,1,0)+IF(H49&gt;H50,1,0)</f>
        <v>1</v>
      </c>
      <c r="L49" s="36">
        <f t="shared" si="2"/>
        <v>0</v>
      </c>
      <c r="M49" s="36">
        <f>K50</f>
        <v>0</v>
      </c>
      <c r="N49" s="36">
        <f t="shared" si="3"/>
        <v>1</v>
      </c>
      <c r="O49" s="36">
        <f t="shared" si="4"/>
        <v>5</v>
      </c>
      <c r="P49" s="36">
        <f>COUNTIF(D50:H50,"&lt;&gt;") * 5 -SUM(D50:H50)</f>
        <v>5</v>
      </c>
      <c r="Q49" s="36">
        <f t="shared" si="5"/>
        <v>0</v>
      </c>
      <c r="R49" s="36" t="s">
        <v>63</v>
      </c>
      <c r="S49" s="36" t="s">
        <v>63</v>
      </c>
      <c r="T49" s="37"/>
      <c r="U49" s="38"/>
      <c r="V49" s="38"/>
      <c r="W49" s="38"/>
      <c r="X49" s="38"/>
      <c r="Y49" s="38"/>
      <c r="Z49" s="38"/>
    </row>
    <row r="50" ht="15.75" customHeight="1">
      <c r="A50" s="32"/>
      <c r="B50" s="39">
        <v>4.0</v>
      </c>
      <c r="C50" s="34" t="str">
        <f>VLOOKUP(B50,results!A7:B19,2,FALSE)</f>
        <v>[DROP] Alexander Casillas</v>
      </c>
      <c r="D50" s="35">
        <v>0.0</v>
      </c>
      <c r="E50" s="36"/>
      <c r="F50" s="36"/>
      <c r="G50" s="36"/>
      <c r="H50" s="36"/>
      <c r="I50" s="36">
        <f>IF(K50&gt;K49,1,0)</f>
        <v>0</v>
      </c>
      <c r="J50" s="36">
        <f t="shared" si="1"/>
        <v>1</v>
      </c>
      <c r="K50" s="36">
        <f>IF(D50&gt;D49,1,0)+IF(E50&gt;E49,1,0)+IF(F50&gt;F49,1,0)+IF(G50&gt;G49,1,0)+IF(H50&gt;H49,1,0)</f>
        <v>0</v>
      </c>
      <c r="L50" s="36">
        <f t="shared" si="2"/>
        <v>0</v>
      </c>
      <c r="M50" s="36">
        <f>K49</f>
        <v>1</v>
      </c>
      <c r="N50" s="36">
        <f t="shared" si="3"/>
        <v>1</v>
      </c>
      <c r="O50" s="36">
        <f t="shared" si="4"/>
        <v>0</v>
      </c>
      <c r="P50" s="36">
        <f>COUNTIF(D49:H49,"&lt;&gt;") * 5 -SUM(D49:H49)</f>
        <v>0</v>
      </c>
      <c r="Q50" s="36">
        <f t="shared" si="5"/>
        <v>0</v>
      </c>
      <c r="R50" s="36" t="s">
        <v>63</v>
      </c>
      <c r="S50" s="36" t="s">
        <v>63</v>
      </c>
      <c r="T50" s="37"/>
      <c r="U50" s="38"/>
      <c r="V50" s="38"/>
      <c r="W50" s="38"/>
      <c r="X50" s="38"/>
      <c r="Y50" s="38"/>
      <c r="Z50" s="38"/>
    </row>
    <row r="51" ht="15.75" customHeight="1">
      <c r="A51" s="26">
        <v>25.0</v>
      </c>
      <c r="B51" s="40">
        <v>2.0</v>
      </c>
      <c r="C51" s="27" t="str">
        <f>VLOOKUP(B51,results!A7:B19,2,FALSE)</f>
        <v>Andrew Barron</v>
      </c>
      <c r="D51" s="28">
        <v>5.0</v>
      </c>
      <c r="E51" s="28">
        <v>5.0</v>
      </c>
      <c r="F51" s="29"/>
      <c r="G51" s="29"/>
      <c r="H51" s="29"/>
      <c r="I51" s="29">
        <f>IF(K51&gt;K52,1,0)</f>
        <v>1</v>
      </c>
      <c r="J51" s="29">
        <f t="shared" si="1"/>
        <v>0</v>
      </c>
      <c r="K51" s="29">
        <f>IF(D51&gt;D52,1,0)+IF(E51&gt;E52,1,0)+IF(F51&gt;F52,1,0)+IF(G51&gt;G52,1,0)+IF(H51&gt;H52,1,0)</f>
        <v>2</v>
      </c>
      <c r="L51" s="29">
        <f t="shared" si="2"/>
        <v>0</v>
      </c>
      <c r="M51" s="29">
        <f>K52</f>
        <v>0</v>
      </c>
      <c r="N51" s="29">
        <f t="shared" si="3"/>
        <v>2</v>
      </c>
      <c r="O51" s="29">
        <f t="shared" si="4"/>
        <v>10</v>
      </c>
      <c r="P51" s="29">
        <f>COUNTIF(D52:H52,"&lt;&gt;") * 5 -SUM(D52:H52)</f>
        <v>6</v>
      </c>
      <c r="Q51" s="29">
        <f t="shared" si="5"/>
        <v>4</v>
      </c>
      <c r="R51" s="29" t="s">
        <v>63</v>
      </c>
      <c r="S51" s="29" t="s">
        <v>63</v>
      </c>
      <c r="T51" s="30"/>
      <c r="U51" s="31"/>
      <c r="V51" s="31"/>
      <c r="W51" s="31"/>
      <c r="X51" s="31"/>
      <c r="Y51" s="31"/>
      <c r="Z51" s="31"/>
    </row>
    <row r="52" ht="15.75" customHeight="1">
      <c r="A52" s="32"/>
      <c r="B52" s="40">
        <v>3.0</v>
      </c>
      <c r="C52" s="27" t="str">
        <f>VLOOKUP(B52,results!A7:B19,2,FALSE)</f>
        <v>Ben (Briar the Blind) Fredrickson</v>
      </c>
      <c r="D52" s="28">
        <v>2.0</v>
      </c>
      <c r="E52" s="28">
        <v>2.0</v>
      </c>
      <c r="F52" s="29"/>
      <c r="G52" s="29"/>
      <c r="H52" s="29"/>
      <c r="I52" s="29">
        <f>IF(K52&gt;K51,1,0)</f>
        <v>0</v>
      </c>
      <c r="J52" s="29">
        <f t="shared" si="1"/>
        <v>1</v>
      </c>
      <c r="K52" s="29">
        <f>IF(D52&gt;D51,1,0)+IF(E52&gt;E51,1,0)+IF(F52&gt;F51,1,0)+IF(G52&gt;G51,1,0)+IF(H52&gt;H51,1,0)</f>
        <v>0</v>
      </c>
      <c r="L52" s="29">
        <f t="shared" si="2"/>
        <v>0</v>
      </c>
      <c r="M52" s="29">
        <f>K51</f>
        <v>2</v>
      </c>
      <c r="N52" s="29">
        <f t="shared" si="3"/>
        <v>2</v>
      </c>
      <c r="O52" s="29">
        <f t="shared" si="4"/>
        <v>4</v>
      </c>
      <c r="P52" s="29">
        <f>COUNTIF(D51:H51,"&lt;&gt;") * 5 -SUM(D51:H51)</f>
        <v>0</v>
      </c>
      <c r="Q52" s="29">
        <f t="shared" si="5"/>
        <v>4</v>
      </c>
      <c r="R52" s="29" t="s">
        <v>63</v>
      </c>
      <c r="S52" s="29" t="s">
        <v>63</v>
      </c>
      <c r="T52" s="30"/>
      <c r="U52" s="31"/>
      <c r="V52" s="31"/>
      <c r="W52" s="31"/>
      <c r="X52" s="31"/>
      <c r="Y52" s="31"/>
      <c r="Z52" s="31"/>
    </row>
    <row r="53" ht="15.75" customHeight="1">
      <c r="A53" s="33">
        <v>26.0</v>
      </c>
      <c r="B53" s="34"/>
      <c r="C53" s="34"/>
      <c r="D53" s="36"/>
      <c r="E53" s="36"/>
      <c r="F53" s="36"/>
      <c r="G53" s="36"/>
      <c r="H53" s="36"/>
      <c r="I53" s="36">
        <f>IF(K53&gt;K54,1,0)</f>
        <v>0</v>
      </c>
      <c r="J53" s="36">
        <f t="shared" si="1"/>
        <v>1</v>
      </c>
      <c r="K53" s="36">
        <f>IF(D53&gt;D54,1,0)+IF(E53&gt;E54,1,0)+IF(F53&gt;F54,1,0)+IF(G53&gt;G54,1,0)+IF(H53&gt;H54,1,0)</f>
        <v>0</v>
      </c>
      <c r="L53" s="36">
        <f t="shared" si="2"/>
        <v>0</v>
      </c>
      <c r="M53" s="36">
        <f>K54</f>
        <v>0</v>
      </c>
      <c r="N53" s="36">
        <f t="shared" si="3"/>
        <v>0</v>
      </c>
      <c r="O53" s="36">
        <f t="shared" si="4"/>
        <v>0</v>
      </c>
      <c r="P53" s="36">
        <f>COUNTIF(D54:H54,"&lt;&gt;") * 5 -SUM(D54:H54)</f>
        <v>0</v>
      </c>
      <c r="Q53" s="36">
        <f t="shared" si="5"/>
        <v>0</v>
      </c>
      <c r="R53" s="36" t="s">
        <v>63</v>
      </c>
      <c r="S53" s="36" t="s">
        <v>63</v>
      </c>
      <c r="T53" s="37"/>
      <c r="U53" s="38"/>
      <c r="V53" s="38"/>
      <c r="W53" s="38"/>
      <c r="X53" s="38"/>
      <c r="Y53" s="38"/>
      <c r="Z53" s="38"/>
    </row>
    <row r="54" ht="15.75" customHeight="1">
      <c r="A54" s="32"/>
      <c r="B54" s="34"/>
      <c r="C54" s="34"/>
      <c r="D54" s="36"/>
      <c r="E54" s="36"/>
      <c r="F54" s="36"/>
      <c r="G54" s="36"/>
      <c r="H54" s="36"/>
      <c r="I54" s="36">
        <f>IF(K54&gt;K53,1,0)</f>
        <v>0</v>
      </c>
      <c r="J54" s="36">
        <f t="shared" si="1"/>
        <v>1</v>
      </c>
      <c r="K54" s="36">
        <f>IF(D54&gt;D53,1,0)+IF(E54&gt;E53,1,0)+IF(F54&gt;F53,1,0)+IF(G54&gt;G53,1,0)+IF(H54&gt;H53,1,0)</f>
        <v>0</v>
      </c>
      <c r="L54" s="36">
        <f t="shared" si="2"/>
        <v>0</v>
      </c>
      <c r="M54" s="36">
        <f>K53</f>
        <v>0</v>
      </c>
      <c r="N54" s="36">
        <f t="shared" si="3"/>
        <v>0</v>
      </c>
      <c r="O54" s="36">
        <f t="shared" si="4"/>
        <v>0</v>
      </c>
      <c r="P54" s="36">
        <f>COUNTIF(D53:H53,"&lt;&gt;") * 5 -SUM(D53:H53)</f>
        <v>0</v>
      </c>
      <c r="Q54" s="36">
        <f t="shared" si="5"/>
        <v>0</v>
      </c>
      <c r="R54" s="36" t="s">
        <v>63</v>
      </c>
      <c r="S54" s="36" t="s">
        <v>63</v>
      </c>
      <c r="T54" s="37"/>
      <c r="U54" s="38"/>
      <c r="V54" s="38"/>
      <c r="W54" s="38"/>
      <c r="X54" s="38"/>
      <c r="Y54" s="38"/>
      <c r="Z54" s="38"/>
    </row>
    <row r="55" ht="15.75" customHeight="1">
      <c r="A55" s="26">
        <v>27.0</v>
      </c>
      <c r="B55" s="27"/>
      <c r="C55" s="27"/>
      <c r="D55" s="29"/>
      <c r="E55" s="29"/>
      <c r="F55" s="29"/>
      <c r="G55" s="29"/>
      <c r="H55" s="29"/>
      <c r="I55" s="29">
        <f>IF(K55&gt;K56,1,0)</f>
        <v>0</v>
      </c>
      <c r="J55" s="29">
        <f t="shared" si="1"/>
        <v>1</v>
      </c>
      <c r="K55" s="29">
        <f>IF(D55&gt;D56,1,0)+IF(E55&gt;E56,1,0)+IF(F55&gt;F56,1,0)+IF(G55&gt;G56,1,0)+IF(H55&gt;H56,1,0)</f>
        <v>0</v>
      </c>
      <c r="L55" s="29">
        <f t="shared" si="2"/>
        <v>0</v>
      </c>
      <c r="M55" s="29">
        <f>K56</f>
        <v>0</v>
      </c>
      <c r="N55" s="29">
        <f t="shared" si="3"/>
        <v>0</v>
      </c>
      <c r="O55" s="29">
        <f t="shared" si="4"/>
        <v>0</v>
      </c>
      <c r="P55" s="29">
        <f>COUNTIF(D56:H56,"&lt;&gt;") * 5 -SUM(D56:H56)</f>
        <v>0</v>
      </c>
      <c r="Q55" s="29">
        <f t="shared" si="5"/>
        <v>0</v>
      </c>
      <c r="R55" s="29" t="s">
        <v>63</v>
      </c>
      <c r="S55" s="29" t="s">
        <v>63</v>
      </c>
      <c r="T55" s="30"/>
      <c r="U55" s="31"/>
      <c r="V55" s="31"/>
      <c r="W55" s="31"/>
      <c r="X55" s="31"/>
      <c r="Y55" s="31"/>
      <c r="Z55" s="31"/>
    </row>
    <row r="56" ht="15.75" customHeight="1">
      <c r="A56" s="32"/>
      <c r="B56" s="27"/>
      <c r="C56" s="27"/>
      <c r="D56" s="29"/>
      <c r="E56" s="29"/>
      <c r="F56" s="29"/>
      <c r="G56" s="29"/>
      <c r="H56" s="29"/>
      <c r="I56" s="29">
        <f>IF(K56&gt;K55,1,0)</f>
        <v>0</v>
      </c>
      <c r="J56" s="29">
        <f t="shared" si="1"/>
        <v>1</v>
      </c>
      <c r="K56" s="29">
        <f>IF(D56&gt;D55,1,0)+IF(E56&gt;E55,1,0)+IF(F56&gt;F55,1,0)+IF(G56&gt;G55,1,0)+IF(H56&gt;H55,1,0)</f>
        <v>0</v>
      </c>
      <c r="L56" s="29">
        <f t="shared" si="2"/>
        <v>0</v>
      </c>
      <c r="M56" s="29">
        <f>K55</f>
        <v>0</v>
      </c>
      <c r="N56" s="29">
        <f t="shared" si="3"/>
        <v>0</v>
      </c>
      <c r="O56" s="29">
        <f t="shared" si="4"/>
        <v>0</v>
      </c>
      <c r="P56" s="29">
        <f>COUNTIF(D55:H55,"&lt;&gt;") * 5 -SUM(D55:H55)</f>
        <v>0</v>
      </c>
      <c r="Q56" s="29">
        <f t="shared" si="5"/>
        <v>0</v>
      </c>
      <c r="R56" s="29" t="s">
        <v>63</v>
      </c>
      <c r="S56" s="29" t="s">
        <v>63</v>
      </c>
      <c r="T56" s="30"/>
      <c r="U56" s="31"/>
      <c r="V56" s="31"/>
      <c r="W56" s="31"/>
      <c r="X56" s="31"/>
      <c r="Y56" s="31"/>
      <c r="Z56" s="31"/>
    </row>
    <row r="57" ht="15.75" customHeight="1">
      <c r="A57" s="33">
        <v>28.0</v>
      </c>
      <c r="B57" s="34"/>
      <c r="C57" s="34"/>
      <c r="D57" s="36"/>
      <c r="E57" s="36"/>
      <c r="F57" s="36"/>
      <c r="G57" s="36"/>
      <c r="H57" s="36"/>
      <c r="I57" s="36">
        <f>IF(K57&gt;K58,1,0)</f>
        <v>0</v>
      </c>
      <c r="J57" s="36">
        <f t="shared" si="1"/>
        <v>1</v>
      </c>
      <c r="K57" s="36">
        <f>IF(D57&gt;D58,1,0)+IF(E57&gt;E58,1,0)+IF(F57&gt;F58,1,0)+IF(G57&gt;G58,1,0)+IF(H57&gt;H58,1,0)</f>
        <v>0</v>
      </c>
      <c r="L57" s="36">
        <f t="shared" si="2"/>
        <v>0</v>
      </c>
      <c r="M57" s="36">
        <f>K58</f>
        <v>0</v>
      </c>
      <c r="N57" s="36">
        <f t="shared" si="3"/>
        <v>0</v>
      </c>
      <c r="O57" s="36">
        <f t="shared" si="4"/>
        <v>0</v>
      </c>
      <c r="P57" s="36">
        <f>COUNTIF(D58:H58,"&lt;&gt;") * 5 -SUM(D58:H58)</f>
        <v>0</v>
      </c>
      <c r="Q57" s="36">
        <f t="shared" si="5"/>
        <v>0</v>
      </c>
      <c r="R57" s="36" t="s">
        <v>63</v>
      </c>
      <c r="S57" s="36" t="s">
        <v>63</v>
      </c>
      <c r="T57" s="37"/>
      <c r="U57" s="38"/>
      <c r="V57" s="38"/>
      <c r="W57" s="38"/>
      <c r="X57" s="38"/>
      <c r="Y57" s="38"/>
      <c r="Z57" s="38"/>
    </row>
    <row r="58" ht="15.75" customHeight="1">
      <c r="A58" s="32"/>
      <c r="B58" s="34"/>
      <c r="C58" s="34"/>
      <c r="D58" s="36"/>
      <c r="E58" s="36"/>
      <c r="F58" s="36"/>
      <c r="G58" s="36"/>
      <c r="H58" s="36"/>
      <c r="I58" s="36">
        <f>IF(K58&gt;K57,1,0)</f>
        <v>0</v>
      </c>
      <c r="J58" s="36">
        <f t="shared" si="1"/>
        <v>1</v>
      </c>
      <c r="K58" s="36">
        <f>IF(D58&gt;D57,1,0)+IF(E58&gt;E57,1,0)+IF(F58&gt;F57,1,0)+IF(G58&gt;G57,1,0)+IF(H58&gt;H57,1,0)</f>
        <v>0</v>
      </c>
      <c r="L58" s="36">
        <f t="shared" si="2"/>
        <v>0</v>
      </c>
      <c r="M58" s="36">
        <f>K57</f>
        <v>0</v>
      </c>
      <c r="N58" s="36">
        <f t="shared" si="3"/>
        <v>0</v>
      </c>
      <c r="O58" s="36">
        <f t="shared" si="4"/>
        <v>0</v>
      </c>
      <c r="P58" s="36">
        <f>COUNTIF(D57:H57,"&lt;&gt;") * 5 -SUM(D57:H57)</f>
        <v>0</v>
      </c>
      <c r="Q58" s="36">
        <f t="shared" si="5"/>
        <v>0</v>
      </c>
      <c r="R58" s="36" t="s">
        <v>63</v>
      </c>
      <c r="S58" s="36" t="s">
        <v>63</v>
      </c>
      <c r="T58" s="37"/>
      <c r="U58" s="38"/>
      <c r="V58" s="38"/>
      <c r="W58" s="38"/>
      <c r="X58" s="38"/>
      <c r="Y58" s="38"/>
      <c r="Z58" s="38"/>
    </row>
    <row r="59" ht="15.75" customHeight="1">
      <c r="A59" s="26">
        <v>29.0</v>
      </c>
      <c r="B59" s="27"/>
      <c r="C59" s="27"/>
      <c r="D59" s="29"/>
      <c r="E59" s="29"/>
      <c r="F59" s="29"/>
      <c r="G59" s="29"/>
      <c r="H59" s="29"/>
      <c r="I59" s="29">
        <f>IF(K59&gt;K60,1,0)</f>
        <v>0</v>
      </c>
      <c r="J59" s="29">
        <f t="shared" si="1"/>
        <v>1</v>
      </c>
      <c r="K59" s="29">
        <f>IF(D59&gt;D60,1,0)+IF(E59&gt;E60,1,0)+IF(F59&gt;F60,1,0)+IF(G59&gt;G60,1,0)+IF(H59&gt;H60,1,0)</f>
        <v>0</v>
      </c>
      <c r="L59" s="29">
        <f t="shared" si="2"/>
        <v>0</v>
      </c>
      <c r="M59" s="29">
        <f>K60</f>
        <v>0</v>
      </c>
      <c r="N59" s="29">
        <f t="shared" si="3"/>
        <v>0</v>
      </c>
      <c r="O59" s="29">
        <f t="shared" si="4"/>
        <v>0</v>
      </c>
      <c r="P59" s="29">
        <f>COUNTIF(D60:H60,"&lt;&gt;") * 5 -SUM(D60:H60)</f>
        <v>0</v>
      </c>
      <c r="Q59" s="29">
        <f t="shared" si="5"/>
        <v>0</v>
      </c>
      <c r="R59" s="29" t="s">
        <v>63</v>
      </c>
      <c r="S59" s="29" t="s">
        <v>63</v>
      </c>
      <c r="T59" s="30"/>
      <c r="U59" s="31"/>
      <c r="V59" s="31"/>
      <c r="W59" s="31"/>
      <c r="X59" s="31"/>
      <c r="Y59" s="31"/>
      <c r="Z59" s="31"/>
    </row>
    <row r="60" ht="15.75" customHeight="1">
      <c r="A60" s="32"/>
      <c r="B60" s="27"/>
      <c r="C60" s="27"/>
      <c r="D60" s="29"/>
      <c r="E60" s="29"/>
      <c r="F60" s="29"/>
      <c r="G60" s="29"/>
      <c r="H60" s="29"/>
      <c r="I60" s="29">
        <f>IF(K60&gt;K59,1,0)</f>
        <v>0</v>
      </c>
      <c r="J60" s="29">
        <f t="shared" si="1"/>
        <v>1</v>
      </c>
      <c r="K60" s="29">
        <f>IF(D60&gt;D59,1,0)+IF(E60&gt;E59,1,0)+IF(F60&gt;F59,1,0)+IF(G60&gt;G59,1,0)+IF(H60&gt;H59,1,0)</f>
        <v>0</v>
      </c>
      <c r="L60" s="29">
        <f t="shared" si="2"/>
        <v>0</v>
      </c>
      <c r="M60" s="29">
        <f>K59</f>
        <v>0</v>
      </c>
      <c r="N60" s="29">
        <f t="shared" si="3"/>
        <v>0</v>
      </c>
      <c r="O60" s="29">
        <f t="shared" si="4"/>
        <v>0</v>
      </c>
      <c r="P60" s="29">
        <f>COUNTIF(D59:H59,"&lt;&gt;") * 5 -SUM(D59:H59)</f>
        <v>0</v>
      </c>
      <c r="Q60" s="29">
        <f t="shared" si="5"/>
        <v>0</v>
      </c>
      <c r="R60" s="29" t="s">
        <v>63</v>
      </c>
      <c r="S60" s="29" t="s">
        <v>63</v>
      </c>
      <c r="T60" s="30"/>
      <c r="U60" s="31"/>
      <c r="V60" s="31"/>
      <c r="W60" s="31"/>
      <c r="X60" s="31"/>
      <c r="Y60" s="31"/>
      <c r="Z60" s="31"/>
    </row>
    <row r="61" ht="15.75" customHeight="1">
      <c r="A61" s="33">
        <v>30.0</v>
      </c>
      <c r="B61" s="34"/>
      <c r="C61" s="34"/>
      <c r="D61" s="36"/>
      <c r="E61" s="36"/>
      <c r="F61" s="36"/>
      <c r="G61" s="36"/>
      <c r="H61" s="36"/>
      <c r="I61" s="36">
        <f>IF(K61&gt;K62,1,0)</f>
        <v>0</v>
      </c>
      <c r="J61" s="36">
        <f t="shared" si="1"/>
        <v>1</v>
      </c>
      <c r="K61" s="36">
        <f>IF(D61&gt;D62,1,0)+IF(E61&gt;E62,1,0)+IF(F61&gt;F62,1,0)+IF(G61&gt;G62,1,0)+IF(H61&gt;H62,1,0)</f>
        <v>0</v>
      </c>
      <c r="L61" s="36">
        <f t="shared" si="2"/>
        <v>0</v>
      </c>
      <c r="M61" s="36">
        <f>K62</f>
        <v>0</v>
      </c>
      <c r="N61" s="36">
        <f t="shared" si="3"/>
        <v>0</v>
      </c>
      <c r="O61" s="36">
        <f t="shared" si="4"/>
        <v>0</v>
      </c>
      <c r="P61" s="36">
        <f>COUNTIF(D62:H62,"&lt;&gt;") * 5 -SUM(D62:H62)</f>
        <v>0</v>
      </c>
      <c r="Q61" s="36">
        <f t="shared" si="5"/>
        <v>0</v>
      </c>
      <c r="R61" s="36" t="s">
        <v>63</v>
      </c>
      <c r="S61" s="36" t="s">
        <v>63</v>
      </c>
      <c r="T61" s="37"/>
      <c r="U61" s="38"/>
      <c r="V61" s="38"/>
      <c r="W61" s="38"/>
      <c r="X61" s="38"/>
      <c r="Y61" s="38"/>
      <c r="Z61" s="38"/>
    </row>
    <row r="62" ht="15.75" customHeight="1">
      <c r="A62" s="32"/>
      <c r="B62" s="34"/>
      <c r="C62" s="34"/>
      <c r="D62" s="36"/>
      <c r="E62" s="36"/>
      <c r="F62" s="36"/>
      <c r="G62" s="36"/>
      <c r="H62" s="36"/>
      <c r="I62" s="36">
        <f>IF(K62&gt;K61,1,0)</f>
        <v>0</v>
      </c>
      <c r="J62" s="36">
        <f t="shared" si="1"/>
        <v>1</v>
      </c>
      <c r="K62" s="36">
        <f>IF(D62&gt;D61,1,0)+IF(E62&gt;E61,1,0)+IF(F62&gt;F61,1,0)+IF(G62&gt;G61,1,0)+IF(H62&gt;H61,1,0)</f>
        <v>0</v>
      </c>
      <c r="L62" s="36">
        <f t="shared" si="2"/>
        <v>0</v>
      </c>
      <c r="M62" s="36">
        <f>K61</f>
        <v>0</v>
      </c>
      <c r="N62" s="36">
        <f t="shared" si="3"/>
        <v>0</v>
      </c>
      <c r="O62" s="36">
        <f t="shared" si="4"/>
        <v>0</v>
      </c>
      <c r="P62" s="36">
        <f>COUNTIF(D61:H61,"&lt;&gt;") * 5 -SUM(D61:H61)</f>
        <v>0</v>
      </c>
      <c r="Q62" s="36">
        <f t="shared" si="5"/>
        <v>0</v>
      </c>
      <c r="R62" s="36" t="s">
        <v>63</v>
      </c>
      <c r="S62" s="36" t="s">
        <v>63</v>
      </c>
      <c r="T62" s="37"/>
      <c r="U62" s="38"/>
      <c r="V62" s="38"/>
      <c r="W62" s="38"/>
      <c r="X62" s="38"/>
      <c r="Y62" s="38"/>
      <c r="Z62" s="38"/>
    </row>
    <row r="63" ht="15.75" customHeight="1">
      <c r="A63" s="26">
        <v>31.0</v>
      </c>
      <c r="B63" s="29" t="s">
        <v>63</v>
      </c>
      <c r="C63" s="29" t="s">
        <v>63</v>
      </c>
      <c r="D63" s="29"/>
      <c r="E63" s="29"/>
      <c r="F63" s="29"/>
      <c r="G63" s="29"/>
      <c r="H63" s="29"/>
      <c r="I63" s="29">
        <f>IF(K63&gt;K64,1,0)</f>
        <v>0</v>
      </c>
      <c r="J63" s="29">
        <f t="shared" si="1"/>
        <v>1</v>
      </c>
      <c r="K63" s="29">
        <f>IF(D63&gt;D64,1,0)+IF(E63&gt;E64,1,0)+IF(F63&gt;F64,1,0)+IF(G63&gt;G64,1,0)+IF(H63&gt;H64,1,0)</f>
        <v>0</v>
      </c>
      <c r="L63" s="29">
        <f t="shared" si="2"/>
        <v>0</v>
      </c>
      <c r="M63" s="29">
        <f>K64</f>
        <v>0</v>
      </c>
      <c r="N63" s="29">
        <f t="shared" si="3"/>
        <v>0</v>
      </c>
      <c r="O63" s="29">
        <f t="shared" si="4"/>
        <v>0</v>
      </c>
      <c r="P63" s="29">
        <f>COUNTIF(D64:H64,"&lt;&gt;") * 5 -SUM(D64:H64)</f>
        <v>0</v>
      </c>
      <c r="Q63" s="29">
        <f t="shared" si="5"/>
        <v>0</v>
      </c>
      <c r="R63" s="29" t="s">
        <v>63</v>
      </c>
      <c r="S63" s="29" t="s">
        <v>63</v>
      </c>
      <c r="T63" s="30"/>
      <c r="U63" s="31"/>
      <c r="V63" s="31"/>
      <c r="W63" s="31"/>
      <c r="X63" s="31"/>
      <c r="Y63" s="31"/>
      <c r="Z63" s="31"/>
    </row>
    <row r="64" ht="15.75" customHeight="1">
      <c r="A64" s="32"/>
      <c r="B64" s="29" t="s">
        <v>63</v>
      </c>
      <c r="C64" s="29" t="s">
        <v>63</v>
      </c>
      <c r="D64" s="29"/>
      <c r="E64" s="29"/>
      <c r="F64" s="29"/>
      <c r="G64" s="29"/>
      <c r="H64" s="29"/>
      <c r="I64" s="29">
        <f>IF(K64&gt;K63,1,0)</f>
        <v>0</v>
      </c>
      <c r="J64" s="29">
        <f t="shared" si="1"/>
        <v>1</v>
      </c>
      <c r="K64" s="29">
        <f>IF(D64&gt;D63,1,0)+IF(E64&gt;E63,1,0)+IF(F64&gt;F63,1,0)+IF(G64&gt;G63,1,0)+IF(H64&gt;H63,1,0)</f>
        <v>0</v>
      </c>
      <c r="L64" s="29">
        <f t="shared" si="2"/>
        <v>0</v>
      </c>
      <c r="M64" s="29">
        <f>K63</f>
        <v>0</v>
      </c>
      <c r="N64" s="29">
        <f t="shared" si="3"/>
        <v>0</v>
      </c>
      <c r="O64" s="29">
        <f t="shared" si="4"/>
        <v>0</v>
      </c>
      <c r="P64" s="29">
        <f>COUNTIF(D63:H63,"&lt;&gt;") * 5 -SUM(D63:H63)</f>
        <v>0</v>
      </c>
      <c r="Q64" s="29">
        <f t="shared" si="5"/>
        <v>0</v>
      </c>
      <c r="R64" s="29" t="s">
        <v>63</v>
      </c>
      <c r="S64" s="29" t="s">
        <v>63</v>
      </c>
      <c r="T64" s="30"/>
      <c r="U64" s="31"/>
      <c r="V64" s="31"/>
      <c r="W64" s="31"/>
      <c r="X64" s="31"/>
      <c r="Y64" s="31"/>
      <c r="Z64" s="31"/>
    </row>
    <row r="65" ht="15.75" customHeight="1">
      <c r="A65" s="33">
        <v>32.0</v>
      </c>
      <c r="B65" s="36" t="s">
        <v>63</v>
      </c>
      <c r="C65" s="36" t="s">
        <v>63</v>
      </c>
      <c r="D65" s="36"/>
      <c r="E65" s="36"/>
      <c r="F65" s="36"/>
      <c r="G65" s="36"/>
      <c r="H65" s="36"/>
      <c r="I65" s="36">
        <f>IF(K65&gt;K66,1,0)</f>
        <v>0</v>
      </c>
      <c r="J65" s="36">
        <f t="shared" si="1"/>
        <v>1</v>
      </c>
      <c r="K65" s="36">
        <f>IF(D65&gt;D66,1,0)+IF(E65&gt;E66,1,0)+IF(F65&gt;F66,1,0)+IF(G65&gt;G66,1,0)+IF(H65&gt;H66,1,0)</f>
        <v>0</v>
      </c>
      <c r="L65" s="36">
        <f t="shared" si="2"/>
        <v>0</v>
      </c>
      <c r="M65" s="36">
        <f>K66</f>
        <v>0</v>
      </c>
      <c r="N65" s="36">
        <f t="shared" si="3"/>
        <v>0</v>
      </c>
      <c r="O65" s="36">
        <f t="shared" si="4"/>
        <v>0</v>
      </c>
      <c r="P65" s="36">
        <f>COUNTIF(D66:H66,"&lt;&gt;") * 5 -SUM(D66:H66)</f>
        <v>0</v>
      </c>
      <c r="Q65" s="36">
        <f t="shared" si="5"/>
        <v>0</v>
      </c>
      <c r="R65" s="36" t="s">
        <v>63</v>
      </c>
      <c r="S65" s="36" t="s">
        <v>63</v>
      </c>
      <c r="T65" s="37"/>
      <c r="U65" s="38"/>
      <c r="V65" s="38"/>
      <c r="W65" s="38"/>
      <c r="X65" s="38"/>
      <c r="Y65" s="38"/>
      <c r="Z65" s="38"/>
    </row>
    <row r="66" ht="15.75" customHeight="1">
      <c r="A66" s="32"/>
      <c r="B66" s="36" t="s">
        <v>63</v>
      </c>
      <c r="C66" s="36" t="s">
        <v>63</v>
      </c>
      <c r="D66" s="36"/>
      <c r="E66" s="36"/>
      <c r="F66" s="36"/>
      <c r="G66" s="36"/>
      <c r="H66" s="36"/>
      <c r="I66" s="36">
        <f>IF(K66&gt;K65,1,0)</f>
        <v>0</v>
      </c>
      <c r="J66" s="36">
        <f t="shared" si="1"/>
        <v>1</v>
      </c>
      <c r="K66" s="36">
        <f>IF(D66&gt;D65,1,0)+IF(E66&gt;E65,1,0)+IF(F66&gt;F65,1,0)+IF(G66&gt;G65,1,0)+IF(H66&gt;H65,1,0)</f>
        <v>0</v>
      </c>
      <c r="L66" s="36">
        <f t="shared" si="2"/>
        <v>0</v>
      </c>
      <c r="M66" s="36">
        <f>K65</f>
        <v>0</v>
      </c>
      <c r="N66" s="36">
        <f t="shared" si="3"/>
        <v>0</v>
      </c>
      <c r="O66" s="36">
        <f t="shared" si="4"/>
        <v>0</v>
      </c>
      <c r="P66" s="36">
        <f>COUNTIF(D65:H65,"&lt;&gt;") * 5 -SUM(D65:H65)</f>
        <v>0</v>
      </c>
      <c r="Q66" s="36">
        <f t="shared" si="5"/>
        <v>0</v>
      </c>
      <c r="R66" s="36" t="s">
        <v>63</v>
      </c>
      <c r="S66" s="36" t="s">
        <v>63</v>
      </c>
      <c r="T66" s="37"/>
      <c r="U66" s="38"/>
      <c r="V66" s="38"/>
      <c r="W66" s="38"/>
      <c r="X66" s="38"/>
      <c r="Y66" s="38"/>
      <c r="Z66" s="38"/>
    </row>
    <row r="67" ht="15.75" customHeight="1">
      <c r="A67" s="26">
        <v>33.0</v>
      </c>
      <c r="B67" s="29" t="s">
        <v>63</v>
      </c>
      <c r="C67" s="29" t="s">
        <v>63</v>
      </c>
      <c r="D67" s="29"/>
      <c r="E67" s="29"/>
      <c r="F67" s="29"/>
      <c r="G67" s="29"/>
      <c r="H67" s="29"/>
      <c r="I67" s="29">
        <f>IF(K67&gt;K68,1,0)</f>
        <v>0</v>
      </c>
      <c r="J67" s="29">
        <f t="shared" si="1"/>
        <v>1</v>
      </c>
      <c r="K67" s="29">
        <f>IF(D67&gt;D68,1,0)+IF(E67&gt;E68,1,0)+IF(F67&gt;F68,1,0)+IF(G67&gt;G68,1,0)+IF(H67&gt;H68,1,0)</f>
        <v>0</v>
      </c>
      <c r="L67" s="29">
        <f t="shared" si="2"/>
        <v>0</v>
      </c>
      <c r="M67" s="29">
        <f>K68</f>
        <v>0</v>
      </c>
      <c r="N67" s="29">
        <f t="shared" si="3"/>
        <v>0</v>
      </c>
      <c r="O67" s="29">
        <f t="shared" si="4"/>
        <v>0</v>
      </c>
      <c r="P67" s="29">
        <f>COUNTIF(D68:H68,"&lt;&gt;") * 5 -SUM(D68:H68)</f>
        <v>0</v>
      </c>
      <c r="Q67" s="29">
        <f t="shared" si="5"/>
        <v>0</v>
      </c>
      <c r="R67" s="29" t="s">
        <v>63</v>
      </c>
      <c r="S67" s="29" t="s">
        <v>63</v>
      </c>
      <c r="T67" s="30"/>
      <c r="U67" s="31"/>
      <c r="V67" s="31"/>
      <c r="W67" s="31"/>
      <c r="X67" s="31"/>
      <c r="Y67" s="31"/>
      <c r="Z67" s="31"/>
    </row>
    <row r="68" ht="15.75" customHeight="1">
      <c r="A68" s="32"/>
      <c r="B68" s="29" t="s">
        <v>63</v>
      </c>
      <c r="C68" s="29" t="s">
        <v>63</v>
      </c>
      <c r="D68" s="29"/>
      <c r="E68" s="29"/>
      <c r="F68" s="29"/>
      <c r="G68" s="29"/>
      <c r="H68" s="29"/>
      <c r="I68" s="29">
        <f>IF(K68&gt;K67,1,0)</f>
        <v>0</v>
      </c>
      <c r="J68" s="29">
        <f t="shared" si="1"/>
        <v>1</v>
      </c>
      <c r="K68" s="29">
        <f>IF(D68&gt;D67,1,0)+IF(E68&gt;E67,1,0)+IF(F68&gt;F67,1,0)+IF(G68&gt;G67,1,0)+IF(H68&gt;H67,1,0)</f>
        <v>0</v>
      </c>
      <c r="L68" s="29">
        <f t="shared" si="2"/>
        <v>0</v>
      </c>
      <c r="M68" s="29">
        <f>K67</f>
        <v>0</v>
      </c>
      <c r="N68" s="29">
        <f t="shared" si="3"/>
        <v>0</v>
      </c>
      <c r="O68" s="29">
        <f t="shared" si="4"/>
        <v>0</v>
      </c>
      <c r="P68" s="29">
        <f>COUNTIF(D67:H67,"&lt;&gt;") * 5 -SUM(D67:H67)</f>
        <v>0</v>
      </c>
      <c r="Q68" s="29">
        <f t="shared" si="5"/>
        <v>0</v>
      </c>
      <c r="R68" s="29" t="s">
        <v>63</v>
      </c>
      <c r="S68" s="29" t="s">
        <v>63</v>
      </c>
      <c r="T68" s="30"/>
      <c r="U68" s="31"/>
      <c r="V68" s="31"/>
      <c r="W68" s="31"/>
      <c r="X68" s="31"/>
      <c r="Y68" s="31"/>
      <c r="Z68" s="31"/>
    </row>
    <row r="69" ht="15.75" customHeight="1">
      <c r="A69" s="33">
        <v>34.0</v>
      </c>
      <c r="B69" s="36" t="s">
        <v>63</v>
      </c>
      <c r="C69" s="36" t="s">
        <v>63</v>
      </c>
      <c r="D69" s="36"/>
      <c r="E69" s="36"/>
      <c r="F69" s="36"/>
      <c r="G69" s="36"/>
      <c r="H69" s="36"/>
      <c r="I69" s="36">
        <f>IF(K69&gt;K70,1,0)</f>
        <v>0</v>
      </c>
      <c r="J69" s="36">
        <f t="shared" si="1"/>
        <v>1</v>
      </c>
      <c r="K69" s="36">
        <f>IF(D69&gt;D70,1,0)+IF(E69&gt;E70,1,0)+IF(F69&gt;F70,1,0)+IF(G69&gt;G70,1,0)+IF(H69&gt;H70,1,0)</f>
        <v>0</v>
      </c>
      <c r="L69" s="36">
        <f t="shared" si="2"/>
        <v>0</v>
      </c>
      <c r="M69" s="36">
        <f>K70</f>
        <v>0</v>
      </c>
      <c r="N69" s="36">
        <f t="shared" si="3"/>
        <v>0</v>
      </c>
      <c r="O69" s="36">
        <f t="shared" si="4"/>
        <v>0</v>
      </c>
      <c r="P69" s="36">
        <f>COUNTIF(D70:H70,"&lt;&gt;") * 5 -SUM(D70:H70)</f>
        <v>0</v>
      </c>
      <c r="Q69" s="36">
        <f t="shared" si="5"/>
        <v>0</v>
      </c>
      <c r="R69" s="36" t="s">
        <v>63</v>
      </c>
      <c r="S69" s="36" t="s">
        <v>63</v>
      </c>
      <c r="T69" s="37"/>
      <c r="U69" s="38"/>
      <c r="V69" s="38"/>
      <c r="W69" s="38"/>
      <c r="X69" s="38"/>
      <c r="Y69" s="38"/>
      <c r="Z69" s="38"/>
    </row>
    <row r="70" ht="15.75" customHeight="1">
      <c r="A70" s="32"/>
      <c r="B70" s="36" t="s">
        <v>63</v>
      </c>
      <c r="C70" s="36" t="s">
        <v>63</v>
      </c>
      <c r="D70" s="36"/>
      <c r="E70" s="36"/>
      <c r="F70" s="36"/>
      <c r="G70" s="36"/>
      <c r="H70" s="36"/>
      <c r="I70" s="36">
        <f>IF(K70&gt;K69,1,0)</f>
        <v>0</v>
      </c>
      <c r="J70" s="36">
        <f t="shared" si="1"/>
        <v>1</v>
      </c>
      <c r="K70" s="36">
        <f>IF(D70&gt;D69,1,0)+IF(E70&gt;E69,1,0)+IF(F70&gt;F69,1,0)+IF(G70&gt;G69,1,0)+IF(H70&gt;H69,1,0)</f>
        <v>0</v>
      </c>
      <c r="L70" s="36">
        <f t="shared" si="2"/>
        <v>0</v>
      </c>
      <c r="M70" s="36">
        <f>K69</f>
        <v>0</v>
      </c>
      <c r="N70" s="36">
        <f t="shared" si="3"/>
        <v>0</v>
      </c>
      <c r="O70" s="36">
        <f t="shared" si="4"/>
        <v>0</v>
      </c>
      <c r="P70" s="36">
        <f>COUNTIF(D69:H69,"&lt;&gt;") * 5 -SUM(D69:H69)</f>
        <v>0</v>
      </c>
      <c r="Q70" s="36">
        <f t="shared" si="5"/>
        <v>0</v>
      </c>
      <c r="R70" s="36" t="s">
        <v>63</v>
      </c>
      <c r="S70" s="36" t="s">
        <v>63</v>
      </c>
      <c r="T70" s="37"/>
      <c r="U70" s="38"/>
      <c r="V70" s="38"/>
      <c r="W70" s="38"/>
      <c r="X70" s="38"/>
      <c r="Y70" s="38"/>
      <c r="Z70" s="38"/>
    </row>
    <row r="71" ht="15.75" customHeight="1">
      <c r="A71" s="26">
        <v>35.0</v>
      </c>
      <c r="B71" s="29" t="s">
        <v>63</v>
      </c>
      <c r="C71" s="29" t="s">
        <v>63</v>
      </c>
      <c r="D71" s="29"/>
      <c r="E71" s="29"/>
      <c r="F71" s="29"/>
      <c r="G71" s="29"/>
      <c r="H71" s="29"/>
      <c r="I71" s="29">
        <f>IF(K71&gt;K72,1,0)</f>
        <v>0</v>
      </c>
      <c r="J71" s="29">
        <f t="shared" si="1"/>
        <v>1</v>
      </c>
      <c r="K71" s="29">
        <f>IF(D71&gt;D72,1,0)+IF(E71&gt;E72,1,0)+IF(F71&gt;F72,1,0)+IF(G71&gt;G72,1,0)+IF(H71&gt;H72,1,0)</f>
        <v>0</v>
      </c>
      <c r="L71" s="29">
        <f t="shared" si="2"/>
        <v>0</v>
      </c>
      <c r="M71" s="29">
        <f>K72</f>
        <v>0</v>
      </c>
      <c r="N71" s="29">
        <f t="shared" si="3"/>
        <v>0</v>
      </c>
      <c r="O71" s="29">
        <f t="shared" si="4"/>
        <v>0</v>
      </c>
      <c r="P71" s="29">
        <f>COUNTIF(D72:H72,"&lt;&gt;") * 5 -SUM(D72:H72)</f>
        <v>0</v>
      </c>
      <c r="Q71" s="29">
        <f t="shared" si="5"/>
        <v>0</v>
      </c>
      <c r="R71" s="29" t="s">
        <v>63</v>
      </c>
      <c r="S71" s="29" t="s">
        <v>63</v>
      </c>
      <c r="T71" s="30"/>
      <c r="U71" s="31"/>
      <c r="V71" s="31"/>
      <c r="W71" s="31"/>
      <c r="X71" s="31"/>
      <c r="Y71" s="31"/>
      <c r="Z71" s="31"/>
    </row>
    <row r="72" ht="15.75" customHeight="1">
      <c r="A72" s="32"/>
      <c r="B72" s="29" t="s">
        <v>63</v>
      </c>
      <c r="C72" s="29" t="s">
        <v>63</v>
      </c>
      <c r="D72" s="29"/>
      <c r="E72" s="29"/>
      <c r="F72" s="29"/>
      <c r="G72" s="29"/>
      <c r="H72" s="29"/>
      <c r="I72" s="29">
        <f>IF(K72&gt;K71,1,0)</f>
        <v>0</v>
      </c>
      <c r="J72" s="29">
        <f t="shared" si="1"/>
        <v>1</v>
      </c>
      <c r="K72" s="29">
        <f>IF(D72&gt;D71,1,0)+IF(E72&gt;E71,1,0)+IF(F72&gt;F71,1,0)+IF(G72&gt;G71,1,0)+IF(H72&gt;H71,1,0)</f>
        <v>0</v>
      </c>
      <c r="L72" s="29">
        <f t="shared" si="2"/>
        <v>0</v>
      </c>
      <c r="M72" s="29">
        <f>K71</f>
        <v>0</v>
      </c>
      <c r="N72" s="29">
        <f t="shared" si="3"/>
        <v>0</v>
      </c>
      <c r="O72" s="29">
        <f t="shared" si="4"/>
        <v>0</v>
      </c>
      <c r="P72" s="29">
        <f>COUNTIF(D71:H71,"&lt;&gt;") * 5 -SUM(D71:H71)</f>
        <v>0</v>
      </c>
      <c r="Q72" s="29">
        <f t="shared" si="5"/>
        <v>0</v>
      </c>
      <c r="R72" s="29" t="s">
        <v>63</v>
      </c>
      <c r="S72" s="29" t="s">
        <v>63</v>
      </c>
      <c r="T72" s="30"/>
      <c r="U72" s="31"/>
      <c r="V72" s="31"/>
      <c r="W72" s="31"/>
      <c r="X72" s="31"/>
      <c r="Y72" s="31"/>
      <c r="Z72" s="31"/>
    </row>
    <row r="73" ht="15.75" customHeight="1">
      <c r="A73" s="33">
        <v>36.0</v>
      </c>
      <c r="B73" s="36" t="s">
        <v>63</v>
      </c>
      <c r="C73" s="36" t="s">
        <v>63</v>
      </c>
      <c r="D73" s="36"/>
      <c r="E73" s="36"/>
      <c r="F73" s="36"/>
      <c r="G73" s="36"/>
      <c r="H73" s="36"/>
      <c r="I73" s="36">
        <f>IF(K73&gt;K74,1,0)</f>
        <v>0</v>
      </c>
      <c r="J73" s="36">
        <f t="shared" si="1"/>
        <v>1</v>
      </c>
      <c r="K73" s="36">
        <f>IF(D73&gt;D74,1,0)+IF(E73&gt;E74,1,0)+IF(F73&gt;F74,1,0)+IF(G73&gt;G74,1,0)+IF(H73&gt;H74,1,0)</f>
        <v>0</v>
      </c>
      <c r="L73" s="36">
        <f t="shared" si="2"/>
        <v>0</v>
      </c>
      <c r="M73" s="36">
        <f>K74</f>
        <v>0</v>
      </c>
      <c r="N73" s="36">
        <f t="shared" si="3"/>
        <v>0</v>
      </c>
      <c r="O73" s="36">
        <f t="shared" si="4"/>
        <v>0</v>
      </c>
      <c r="P73" s="36">
        <f>COUNTIF(D74:H74,"&lt;&gt;") * 5 -SUM(D74:H74)</f>
        <v>0</v>
      </c>
      <c r="Q73" s="36">
        <f t="shared" si="5"/>
        <v>0</v>
      </c>
      <c r="R73" s="36" t="s">
        <v>63</v>
      </c>
      <c r="S73" s="36" t="s">
        <v>63</v>
      </c>
      <c r="T73" s="37"/>
      <c r="U73" s="38"/>
      <c r="V73" s="38"/>
      <c r="W73" s="38"/>
      <c r="X73" s="38"/>
      <c r="Y73" s="38"/>
      <c r="Z73" s="38"/>
    </row>
    <row r="74" ht="15.75" customHeight="1">
      <c r="A74" s="32"/>
      <c r="B74" s="36" t="s">
        <v>63</v>
      </c>
      <c r="C74" s="36" t="s">
        <v>63</v>
      </c>
      <c r="D74" s="36"/>
      <c r="E74" s="36"/>
      <c r="F74" s="36"/>
      <c r="G74" s="36"/>
      <c r="H74" s="36"/>
      <c r="I74" s="36">
        <f>IF(K74&gt;K73,1,0)</f>
        <v>0</v>
      </c>
      <c r="J74" s="36">
        <f t="shared" si="1"/>
        <v>1</v>
      </c>
      <c r="K74" s="36">
        <f>IF(D74&gt;D73,1,0)+IF(E74&gt;E73,1,0)+IF(F74&gt;F73,1,0)+IF(G74&gt;G73,1,0)+IF(H74&gt;H73,1,0)</f>
        <v>0</v>
      </c>
      <c r="L74" s="36">
        <f t="shared" si="2"/>
        <v>0</v>
      </c>
      <c r="M74" s="36">
        <f>K73</f>
        <v>0</v>
      </c>
      <c r="N74" s="36">
        <f t="shared" si="3"/>
        <v>0</v>
      </c>
      <c r="O74" s="36">
        <f t="shared" si="4"/>
        <v>0</v>
      </c>
      <c r="P74" s="36">
        <f>COUNTIF(D73:H73,"&lt;&gt;") * 5 -SUM(D73:H73)</f>
        <v>0</v>
      </c>
      <c r="Q74" s="36">
        <f t="shared" si="5"/>
        <v>0</v>
      </c>
      <c r="R74" s="36" t="s">
        <v>63</v>
      </c>
      <c r="S74" s="36" t="s">
        <v>63</v>
      </c>
      <c r="T74" s="37"/>
      <c r="U74" s="38"/>
      <c r="V74" s="38"/>
      <c r="W74" s="38"/>
      <c r="X74" s="38"/>
      <c r="Y74" s="38"/>
      <c r="Z74" s="38"/>
    </row>
    <row r="75" ht="15.75" customHeight="1">
      <c r="A75" s="26">
        <v>37.0</v>
      </c>
      <c r="B75" s="29" t="s">
        <v>63</v>
      </c>
      <c r="C75" s="29" t="s">
        <v>63</v>
      </c>
      <c r="D75" s="29"/>
      <c r="E75" s="29"/>
      <c r="F75" s="29"/>
      <c r="G75" s="29"/>
      <c r="H75" s="29"/>
      <c r="I75" s="29">
        <f>IF(K75&gt;K76,1,0)</f>
        <v>0</v>
      </c>
      <c r="J75" s="29">
        <f t="shared" si="1"/>
        <v>1</v>
      </c>
      <c r="K75" s="29">
        <f>IF(D75&gt;D76,1,0)+IF(E75&gt;E76,1,0)+IF(F75&gt;F76,1,0)+IF(G75&gt;G76,1,0)+IF(H75&gt;H76,1,0)</f>
        <v>0</v>
      </c>
      <c r="L75" s="29">
        <f t="shared" si="2"/>
        <v>0</v>
      </c>
      <c r="M75" s="29">
        <f>K76</f>
        <v>0</v>
      </c>
      <c r="N75" s="29">
        <f t="shared" si="3"/>
        <v>0</v>
      </c>
      <c r="O75" s="29">
        <f t="shared" si="4"/>
        <v>0</v>
      </c>
      <c r="P75" s="29">
        <f>COUNTIF(D76:H76,"&lt;&gt;") * 5 -SUM(D76:H76)</f>
        <v>0</v>
      </c>
      <c r="Q75" s="29">
        <f t="shared" si="5"/>
        <v>0</v>
      </c>
      <c r="R75" s="29" t="s">
        <v>63</v>
      </c>
      <c r="S75" s="29" t="s">
        <v>63</v>
      </c>
      <c r="T75" s="30"/>
      <c r="U75" s="31"/>
      <c r="V75" s="31"/>
      <c r="W75" s="31"/>
      <c r="X75" s="31"/>
      <c r="Y75" s="31"/>
      <c r="Z75" s="31"/>
    </row>
    <row r="76" ht="15.75" customHeight="1">
      <c r="A76" s="32"/>
      <c r="B76" s="29" t="s">
        <v>63</v>
      </c>
      <c r="C76" s="29" t="s">
        <v>63</v>
      </c>
      <c r="D76" s="29"/>
      <c r="E76" s="29"/>
      <c r="F76" s="29"/>
      <c r="G76" s="29"/>
      <c r="H76" s="29"/>
      <c r="I76" s="29">
        <f>IF(K76&gt;K75,1,0)</f>
        <v>0</v>
      </c>
      <c r="J76" s="29">
        <f t="shared" si="1"/>
        <v>1</v>
      </c>
      <c r="K76" s="29">
        <f>IF(D76&gt;D75,1,0)+IF(E76&gt;E75,1,0)+IF(F76&gt;F75,1,0)+IF(G76&gt;G75,1,0)+IF(H76&gt;H75,1,0)</f>
        <v>0</v>
      </c>
      <c r="L76" s="29">
        <f t="shared" si="2"/>
        <v>0</v>
      </c>
      <c r="M76" s="29">
        <f>K75</f>
        <v>0</v>
      </c>
      <c r="N76" s="29">
        <f t="shared" si="3"/>
        <v>0</v>
      </c>
      <c r="O76" s="29">
        <f t="shared" si="4"/>
        <v>0</v>
      </c>
      <c r="P76" s="29">
        <f>COUNTIF(D75:H75,"&lt;&gt;") * 5 -SUM(D75:H75)</f>
        <v>0</v>
      </c>
      <c r="Q76" s="29">
        <f t="shared" si="5"/>
        <v>0</v>
      </c>
      <c r="R76" s="29" t="s">
        <v>63</v>
      </c>
      <c r="S76" s="29" t="s">
        <v>63</v>
      </c>
      <c r="T76" s="30"/>
      <c r="U76" s="31"/>
      <c r="V76" s="31"/>
      <c r="W76" s="31"/>
      <c r="X76" s="31"/>
      <c r="Y76" s="31"/>
      <c r="Z76" s="31"/>
    </row>
    <row r="77" ht="15.75" customHeight="1">
      <c r="A77" s="33">
        <v>38.0</v>
      </c>
      <c r="B77" s="36" t="s">
        <v>63</v>
      </c>
      <c r="C77" s="36" t="s">
        <v>63</v>
      </c>
      <c r="D77" s="36"/>
      <c r="E77" s="36"/>
      <c r="F77" s="36"/>
      <c r="G77" s="36"/>
      <c r="H77" s="36"/>
      <c r="I77" s="36">
        <f>IF(K77&gt;K78,1,0)</f>
        <v>0</v>
      </c>
      <c r="J77" s="36">
        <f t="shared" si="1"/>
        <v>1</v>
      </c>
      <c r="K77" s="36">
        <f>IF(D77&gt;D78,1,0)+IF(E77&gt;E78,1,0)+IF(F77&gt;F78,1,0)+IF(G77&gt;G78,1,0)+IF(H77&gt;H78,1,0)</f>
        <v>0</v>
      </c>
      <c r="L77" s="36">
        <f t="shared" si="2"/>
        <v>0</v>
      </c>
      <c r="M77" s="36">
        <f>K78</f>
        <v>0</v>
      </c>
      <c r="N77" s="36">
        <f t="shared" si="3"/>
        <v>0</v>
      </c>
      <c r="O77" s="36">
        <f t="shared" si="4"/>
        <v>0</v>
      </c>
      <c r="P77" s="36">
        <f>COUNTIF(D78:H78,"&lt;&gt;") * 5 -SUM(D78:H78)</f>
        <v>0</v>
      </c>
      <c r="Q77" s="36">
        <f t="shared" si="5"/>
        <v>0</v>
      </c>
      <c r="R77" s="36" t="s">
        <v>63</v>
      </c>
      <c r="S77" s="36" t="s">
        <v>63</v>
      </c>
      <c r="T77" s="37"/>
      <c r="U77" s="38"/>
      <c r="V77" s="38"/>
      <c r="W77" s="38"/>
      <c r="X77" s="38"/>
      <c r="Y77" s="38"/>
      <c r="Z77" s="38"/>
    </row>
    <row r="78" ht="15.75" customHeight="1">
      <c r="A78" s="32"/>
      <c r="B78" s="36" t="s">
        <v>63</v>
      </c>
      <c r="C78" s="36" t="s">
        <v>63</v>
      </c>
      <c r="D78" s="36"/>
      <c r="E78" s="36"/>
      <c r="F78" s="36"/>
      <c r="G78" s="36"/>
      <c r="H78" s="36"/>
      <c r="I78" s="36">
        <f>IF(K78&gt;K77,1,0)</f>
        <v>0</v>
      </c>
      <c r="J78" s="36">
        <f t="shared" si="1"/>
        <v>1</v>
      </c>
      <c r="K78" s="36">
        <f>IF(D78&gt;D77,1,0)+IF(E78&gt;E77,1,0)+IF(F78&gt;F77,1,0)+IF(G78&gt;G77,1,0)+IF(H78&gt;H77,1,0)</f>
        <v>0</v>
      </c>
      <c r="L78" s="36">
        <f t="shared" si="2"/>
        <v>0</v>
      </c>
      <c r="M78" s="36">
        <f>K77</f>
        <v>0</v>
      </c>
      <c r="N78" s="36">
        <f t="shared" si="3"/>
        <v>0</v>
      </c>
      <c r="O78" s="36">
        <f t="shared" si="4"/>
        <v>0</v>
      </c>
      <c r="P78" s="36">
        <f>COUNTIF(D77:H77,"&lt;&gt;") * 5 -SUM(D77:H77)</f>
        <v>0</v>
      </c>
      <c r="Q78" s="36">
        <f t="shared" si="5"/>
        <v>0</v>
      </c>
      <c r="R78" s="36" t="s">
        <v>63</v>
      </c>
      <c r="S78" s="36" t="s">
        <v>63</v>
      </c>
      <c r="T78" s="37"/>
      <c r="U78" s="38"/>
      <c r="V78" s="38"/>
      <c r="W78" s="38"/>
      <c r="X78" s="38"/>
      <c r="Y78" s="38"/>
      <c r="Z78" s="38"/>
    </row>
    <row r="79" ht="15.75" customHeight="1">
      <c r="A79" s="26">
        <v>39.0</v>
      </c>
      <c r="B79" s="29" t="s">
        <v>63</v>
      </c>
      <c r="C79" s="29" t="s">
        <v>63</v>
      </c>
      <c r="D79" s="29"/>
      <c r="E79" s="29"/>
      <c r="F79" s="29"/>
      <c r="G79" s="29"/>
      <c r="H79" s="29"/>
      <c r="I79" s="29">
        <f>IF(K79&gt;K80,1,0)</f>
        <v>0</v>
      </c>
      <c r="J79" s="29">
        <f t="shared" si="1"/>
        <v>1</v>
      </c>
      <c r="K79" s="29">
        <f>IF(D79&gt;D80,1,0)+IF(E79&gt;E80,1,0)+IF(F79&gt;F80,1,0)+IF(G79&gt;G80,1,0)+IF(H79&gt;H80,1,0)</f>
        <v>0</v>
      </c>
      <c r="L79" s="29">
        <f t="shared" si="2"/>
        <v>0</v>
      </c>
      <c r="M79" s="29">
        <f>K80</f>
        <v>0</v>
      </c>
      <c r="N79" s="29">
        <f t="shared" si="3"/>
        <v>0</v>
      </c>
      <c r="O79" s="29">
        <f t="shared" si="4"/>
        <v>0</v>
      </c>
      <c r="P79" s="29">
        <f>COUNTIF(D80:H80,"&lt;&gt;") * 5 -SUM(D80:H80)</f>
        <v>0</v>
      </c>
      <c r="Q79" s="29">
        <f t="shared" si="5"/>
        <v>0</v>
      </c>
      <c r="R79" s="29" t="s">
        <v>63</v>
      </c>
      <c r="S79" s="29" t="s">
        <v>63</v>
      </c>
      <c r="T79" s="30"/>
      <c r="U79" s="31"/>
      <c r="V79" s="31"/>
      <c r="W79" s="31"/>
      <c r="X79" s="31"/>
      <c r="Y79" s="31"/>
      <c r="Z79" s="31"/>
    </row>
    <row r="80" ht="15.75" customHeight="1">
      <c r="A80" s="32"/>
      <c r="B80" s="29" t="s">
        <v>63</v>
      </c>
      <c r="C80" s="29" t="s">
        <v>63</v>
      </c>
      <c r="D80" s="29"/>
      <c r="E80" s="29"/>
      <c r="F80" s="29"/>
      <c r="G80" s="29"/>
      <c r="H80" s="29"/>
      <c r="I80" s="29">
        <f>IF(K80&gt;K79,1,0)</f>
        <v>0</v>
      </c>
      <c r="J80" s="29">
        <f t="shared" si="1"/>
        <v>1</v>
      </c>
      <c r="K80" s="29">
        <f>IF(D80&gt;D79,1,0)+IF(E80&gt;E79,1,0)+IF(F80&gt;F79,1,0)+IF(G80&gt;G79,1,0)+IF(H80&gt;H79,1,0)</f>
        <v>0</v>
      </c>
      <c r="L80" s="29">
        <f t="shared" si="2"/>
        <v>0</v>
      </c>
      <c r="M80" s="29">
        <f>K79</f>
        <v>0</v>
      </c>
      <c r="N80" s="29">
        <f t="shared" si="3"/>
        <v>0</v>
      </c>
      <c r="O80" s="29">
        <f t="shared" si="4"/>
        <v>0</v>
      </c>
      <c r="P80" s="29">
        <f>COUNTIF(D79:H79,"&lt;&gt;") * 5 -SUM(D79:H79)</f>
        <v>0</v>
      </c>
      <c r="Q80" s="29">
        <f t="shared" si="5"/>
        <v>0</v>
      </c>
      <c r="R80" s="29" t="s">
        <v>63</v>
      </c>
      <c r="S80" s="29" t="s">
        <v>63</v>
      </c>
      <c r="T80" s="30"/>
      <c r="U80" s="31"/>
      <c r="V80" s="31"/>
      <c r="W80" s="31"/>
      <c r="X80" s="31"/>
      <c r="Y80" s="31"/>
      <c r="Z80" s="31"/>
    </row>
    <row r="81" ht="15.75" customHeight="1">
      <c r="A81" s="33">
        <v>40.0</v>
      </c>
      <c r="B81" s="36" t="s">
        <v>63</v>
      </c>
      <c r="C81" s="36" t="s">
        <v>63</v>
      </c>
      <c r="D81" s="36"/>
      <c r="E81" s="36"/>
      <c r="F81" s="36"/>
      <c r="G81" s="36"/>
      <c r="H81" s="36"/>
      <c r="I81" s="36">
        <f>IF(K81&gt;K82,1,0)</f>
        <v>0</v>
      </c>
      <c r="J81" s="36">
        <f t="shared" si="1"/>
        <v>1</v>
      </c>
      <c r="K81" s="36">
        <f>IF(D81&gt;D82,1,0)+IF(E81&gt;E82,1,0)+IF(F81&gt;F82,1,0)+IF(G81&gt;G82,1,0)+IF(H81&gt;H82,1,0)</f>
        <v>0</v>
      </c>
      <c r="L81" s="36">
        <f t="shared" si="2"/>
        <v>0</v>
      </c>
      <c r="M81" s="36">
        <f>K82</f>
        <v>0</v>
      </c>
      <c r="N81" s="36">
        <f t="shared" si="3"/>
        <v>0</v>
      </c>
      <c r="O81" s="36">
        <f t="shared" si="4"/>
        <v>0</v>
      </c>
      <c r="P81" s="36">
        <f>COUNTIF(D82:H82,"&lt;&gt;") * 5 -SUM(D82:H82)</f>
        <v>0</v>
      </c>
      <c r="Q81" s="36">
        <f t="shared" si="5"/>
        <v>0</v>
      </c>
      <c r="R81" s="36" t="s">
        <v>63</v>
      </c>
      <c r="S81" s="36" t="s">
        <v>63</v>
      </c>
      <c r="T81" s="37"/>
      <c r="U81" s="38"/>
      <c r="V81" s="38"/>
      <c r="W81" s="38"/>
      <c r="X81" s="38"/>
      <c r="Y81" s="38"/>
      <c r="Z81" s="38"/>
    </row>
    <row r="82" ht="15.75" customHeight="1">
      <c r="A82" s="32"/>
      <c r="B82" s="36" t="s">
        <v>63</v>
      </c>
      <c r="C82" s="36" t="s">
        <v>63</v>
      </c>
      <c r="D82" s="36"/>
      <c r="E82" s="36"/>
      <c r="F82" s="36"/>
      <c r="G82" s="36"/>
      <c r="H82" s="36"/>
      <c r="I82" s="36">
        <f>IF(K82&gt;K81,1,0)</f>
        <v>0</v>
      </c>
      <c r="J82" s="36">
        <f t="shared" si="1"/>
        <v>1</v>
      </c>
      <c r="K82" s="36">
        <f>IF(D82&gt;D81,1,0)+IF(E82&gt;E81,1,0)+IF(F82&gt;F81,1,0)+IF(G82&gt;G81,1,0)+IF(H82&gt;H81,1,0)</f>
        <v>0</v>
      </c>
      <c r="L82" s="36">
        <f t="shared" si="2"/>
        <v>0</v>
      </c>
      <c r="M82" s="36">
        <f>K81</f>
        <v>0</v>
      </c>
      <c r="N82" s="36">
        <f t="shared" si="3"/>
        <v>0</v>
      </c>
      <c r="O82" s="36">
        <f t="shared" si="4"/>
        <v>0</v>
      </c>
      <c r="P82" s="36">
        <f>COUNTIF(D81:H81,"&lt;&gt;") * 5 -SUM(D81:H81)</f>
        <v>0</v>
      </c>
      <c r="Q82" s="36">
        <f t="shared" si="5"/>
        <v>0</v>
      </c>
      <c r="R82" s="36" t="s">
        <v>63</v>
      </c>
      <c r="S82" s="36" t="s">
        <v>63</v>
      </c>
      <c r="T82" s="37"/>
      <c r="U82" s="38"/>
      <c r="V82" s="38"/>
      <c r="W82" s="38"/>
      <c r="X82" s="38"/>
      <c r="Y82" s="38"/>
      <c r="Z82" s="38"/>
    </row>
    <row r="83" ht="15.75" customHeight="1">
      <c r="A83" s="26">
        <v>41.0</v>
      </c>
      <c r="B83" s="29" t="s">
        <v>63</v>
      </c>
      <c r="C83" s="29" t="s">
        <v>63</v>
      </c>
      <c r="D83" s="29"/>
      <c r="E83" s="29"/>
      <c r="F83" s="29"/>
      <c r="G83" s="29"/>
      <c r="H83" s="29"/>
      <c r="I83" s="29">
        <f>IF(K83&gt;K84,1,0)</f>
        <v>0</v>
      </c>
      <c r="J83" s="29">
        <f t="shared" si="1"/>
        <v>1</v>
      </c>
      <c r="K83" s="29">
        <f>IF(D83&gt;D84,1,0)+IF(E83&gt;E84,1,0)+IF(F83&gt;F84,1,0)+IF(G83&gt;G84,1,0)+IF(H83&gt;H84,1,0)</f>
        <v>0</v>
      </c>
      <c r="L83" s="29">
        <f t="shared" si="2"/>
        <v>0</v>
      </c>
      <c r="M83" s="29">
        <f>K84</f>
        <v>0</v>
      </c>
      <c r="N83" s="29">
        <f t="shared" si="3"/>
        <v>0</v>
      </c>
      <c r="O83" s="29">
        <f t="shared" si="4"/>
        <v>0</v>
      </c>
      <c r="P83" s="29">
        <f>COUNTIF(D84:H84,"&lt;&gt;") * 5 -SUM(D84:H84)</f>
        <v>0</v>
      </c>
      <c r="Q83" s="29">
        <f t="shared" si="5"/>
        <v>0</v>
      </c>
      <c r="R83" s="29" t="s">
        <v>63</v>
      </c>
      <c r="S83" s="29" t="s">
        <v>63</v>
      </c>
      <c r="T83" s="30"/>
      <c r="U83" s="31"/>
      <c r="V83" s="31"/>
      <c r="W83" s="31"/>
      <c r="X83" s="31"/>
      <c r="Y83" s="31"/>
      <c r="Z83" s="31"/>
    </row>
    <row r="84" ht="15.75" customHeight="1">
      <c r="A84" s="32"/>
      <c r="B84" s="29" t="s">
        <v>63</v>
      </c>
      <c r="C84" s="29" t="s">
        <v>63</v>
      </c>
      <c r="D84" s="29"/>
      <c r="E84" s="29"/>
      <c r="F84" s="29"/>
      <c r="G84" s="29"/>
      <c r="H84" s="29"/>
      <c r="I84" s="29">
        <f>IF(K84&gt;K83,1,0)</f>
        <v>0</v>
      </c>
      <c r="J84" s="29">
        <f t="shared" si="1"/>
        <v>1</v>
      </c>
      <c r="K84" s="29">
        <f>IF(D84&gt;D83,1,0)+IF(E84&gt;E83,1,0)+IF(F84&gt;F83,1,0)+IF(G84&gt;G83,1,0)+IF(H84&gt;H83,1,0)</f>
        <v>0</v>
      </c>
      <c r="L84" s="29">
        <f t="shared" si="2"/>
        <v>0</v>
      </c>
      <c r="M84" s="29">
        <f>K83</f>
        <v>0</v>
      </c>
      <c r="N84" s="29">
        <f t="shared" si="3"/>
        <v>0</v>
      </c>
      <c r="O84" s="29">
        <f t="shared" si="4"/>
        <v>0</v>
      </c>
      <c r="P84" s="29">
        <f>COUNTIF(D83:H83,"&lt;&gt;") * 5 -SUM(D83:H83)</f>
        <v>0</v>
      </c>
      <c r="Q84" s="29">
        <f t="shared" si="5"/>
        <v>0</v>
      </c>
      <c r="R84" s="29" t="s">
        <v>63</v>
      </c>
      <c r="S84" s="29" t="s">
        <v>63</v>
      </c>
      <c r="T84" s="30"/>
      <c r="U84" s="31"/>
      <c r="V84" s="31"/>
      <c r="W84" s="31"/>
      <c r="X84" s="31"/>
      <c r="Y84" s="31"/>
      <c r="Z84" s="31"/>
    </row>
    <row r="85" ht="15.75" customHeight="1">
      <c r="A85" s="33">
        <v>42.0</v>
      </c>
      <c r="B85" s="36" t="s">
        <v>63</v>
      </c>
      <c r="C85" s="36" t="s">
        <v>63</v>
      </c>
      <c r="D85" s="36"/>
      <c r="E85" s="36"/>
      <c r="F85" s="36"/>
      <c r="G85" s="36"/>
      <c r="H85" s="36"/>
      <c r="I85" s="36">
        <f>IF(K85&gt;K86,1,0)</f>
        <v>0</v>
      </c>
      <c r="J85" s="36">
        <f t="shared" si="1"/>
        <v>1</v>
      </c>
      <c r="K85" s="36">
        <f>IF(D85&gt;D86,1,0)+IF(E85&gt;E86,1,0)+IF(F85&gt;F86,1,0)+IF(G85&gt;G86,1,0)+IF(H85&gt;H86,1,0)</f>
        <v>0</v>
      </c>
      <c r="L85" s="36">
        <f t="shared" si="2"/>
        <v>0</v>
      </c>
      <c r="M85" s="36">
        <f>K86</f>
        <v>0</v>
      </c>
      <c r="N85" s="36">
        <f t="shared" si="3"/>
        <v>0</v>
      </c>
      <c r="O85" s="36">
        <f t="shared" si="4"/>
        <v>0</v>
      </c>
      <c r="P85" s="36">
        <f>COUNTIF(D86:H86,"&lt;&gt;") * 5 -SUM(D86:H86)</f>
        <v>0</v>
      </c>
      <c r="Q85" s="36">
        <f t="shared" si="5"/>
        <v>0</v>
      </c>
      <c r="R85" s="36" t="s">
        <v>63</v>
      </c>
      <c r="S85" s="36" t="s">
        <v>63</v>
      </c>
      <c r="T85" s="37"/>
      <c r="U85" s="38"/>
      <c r="V85" s="38"/>
      <c r="W85" s="38"/>
      <c r="X85" s="38"/>
      <c r="Y85" s="38"/>
      <c r="Z85" s="38"/>
    </row>
    <row r="86" ht="15.75" customHeight="1">
      <c r="A86" s="32"/>
      <c r="B86" s="36" t="s">
        <v>63</v>
      </c>
      <c r="C86" s="36" t="s">
        <v>63</v>
      </c>
      <c r="D86" s="36"/>
      <c r="E86" s="36"/>
      <c r="F86" s="36"/>
      <c r="G86" s="36"/>
      <c r="H86" s="36"/>
      <c r="I86" s="36">
        <f>IF(K86&gt;K85,1,0)</f>
        <v>0</v>
      </c>
      <c r="J86" s="36">
        <f t="shared" si="1"/>
        <v>1</v>
      </c>
      <c r="K86" s="36">
        <f>IF(D86&gt;D85,1,0)+IF(E86&gt;E85,1,0)+IF(F86&gt;F85,1,0)+IF(G86&gt;G85,1,0)+IF(H86&gt;H85,1,0)</f>
        <v>0</v>
      </c>
      <c r="L86" s="36">
        <f t="shared" si="2"/>
        <v>0</v>
      </c>
      <c r="M86" s="36">
        <f>K85</f>
        <v>0</v>
      </c>
      <c r="N86" s="36">
        <f t="shared" si="3"/>
        <v>0</v>
      </c>
      <c r="O86" s="36">
        <f t="shared" si="4"/>
        <v>0</v>
      </c>
      <c r="P86" s="36">
        <f>COUNTIF(D85:H85,"&lt;&gt;") * 5 -SUM(D85:H85)</f>
        <v>0</v>
      </c>
      <c r="Q86" s="36">
        <f t="shared" si="5"/>
        <v>0</v>
      </c>
      <c r="R86" s="36" t="s">
        <v>63</v>
      </c>
      <c r="S86" s="36" t="s">
        <v>63</v>
      </c>
      <c r="T86" s="37"/>
      <c r="U86" s="38"/>
      <c r="V86" s="38"/>
      <c r="W86" s="38"/>
      <c r="X86" s="38"/>
      <c r="Y86" s="38"/>
      <c r="Z86" s="38"/>
    </row>
    <row r="87" ht="15.75" customHeight="1">
      <c r="A87" s="26">
        <v>43.0</v>
      </c>
      <c r="B87" s="29" t="s">
        <v>63</v>
      </c>
      <c r="C87" s="29" t="s">
        <v>63</v>
      </c>
      <c r="D87" s="29"/>
      <c r="E87" s="29"/>
      <c r="F87" s="29"/>
      <c r="G87" s="29"/>
      <c r="H87" s="29"/>
      <c r="I87" s="29">
        <f>IF(K87&gt;K88,1,0)</f>
        <v>0</v>
      </c>
      <c r="J87" s="29">
        <f t="shared" si="1"/>
        <v>1</v>
      </c>
      <c r="K87" s="29">
        <f>IF(D87&gt;D88,1,0)+IF(E87&gt;E88,1,0)+IF(F87&gt;F88,1,0)+IF(G87&gt;G88,1,0)+IF(H87&gt;H88,1,0)</f>
        <v>0</v>
      </c>
      <c r="L87" s="29">
        <f t="shared" si="2"/>
        <v>0</v>
      </c>
      <c r="M87" s="29">
        <f>K88</f>
        <v>0</v>
      </c>
      <c r="N87" s="29">
        <f t="shared" si="3"/>
        <v>0</v>
      </c>
      <c r="O87" s="29">
        <f t="shared" si="4"/>
        <v>0</v>
      </c>
      <c r="P87" s="29">
        <f>COUNTIF(D88:H88,"&lt;&gt;") * 5 -SUM(D88:H88)</f>
        <v>0</v>
      </c>
      <c r="Q87" s="29">
        <f t="shared" si="5"/>
        <v>0</v>
      </c>
      <c r="R87" s="29" t="s">
        <v>63</v>
      </c>
      <c r="S87" s="29" t="s">
        <v>63</v>
      </c>
      <c r="T87" s="30"/>
      <c r="U87" s="31"/>
      <c r="V87" s="31"/>
      <c r="W87" s="31"/>
      <c r="X87" s="31"/>
      <c r="Y87" s="31"/>
      <c r="Z87" s="31"/>
    </row>
    <row r="88" ht="15.75" customHeight="1">
      <c r="A88" s="32"/>
      <c r="B88" s="29" t="s">
        <v>63</v>
      </c>
      <c r="C88" s="29" t="s">
        <v>63</v>
      </c>
      <c r="D88" s="29"/>
      <c r="E88" s="29"/>
      <c r="F88" s="29"/>
      <c r="G88" s="29"/>
      <c r="H88" s="29"/>
      <c r="I88" s="29">
        <f>IF(K88&gt;K87,1,0)</f>
        <v>0</v>
      </c>
      <c r="J88" s="29">
        <f t="shared" si="1"/>
        <v>1</v>
      </c>
      <c r="K88" s="29">
        <f>IF(D88&gt;D87,1,0)+IF(E88&gt;E87,1,0)+IF(F88&gt;F87,1,0)+IF(G88&gt;G87,1,0)+IF(H88&gt;H87,1,0)</f>
        <v>0</v>
      </c>
      <c r="L88" s="29">
        <f t="shared" si="2"/>
        <v>0</v>
      </c>
      <c r="M88" s="29">
        <f>K87</f>
        <v>0</v>
      </c>
      <c r="N88" s="29">
        <f t="shared" si="3"/>
        <v>0</v>
      </c>
      <c r="O88" s="29">
        <f t="shared" si="4"/>
        <v>0</v>
      </c>
      <c r="P88" s="29">
        <f>COUNTIF(D87:H87,"&lt;&gt;") * 5 -SUM(D87:H87)</f>
        <v>0</v>
      </c>
      <c r="Q88" s="29">
        <f t="shared" si="5"/>
        <v>0</v>
      </c>
      <c r="R88" s="29" t="s">
        <v>63</v>
      </c>
      <c r="S88" s="29" t="s">
        <v>63</v>
      </c>
      <c r="T88" s="30"/>
      <c r="U88" s="31"/>
      <c r="V88" s="31"/>
      <c r="W88" s="31"/>
      <c r="X88" s="31"/>
      <c r="Y88" s="31"/>
      <c r="Z88" s="31"/>
    </row>
    <row r="89" ht="15.75" customHeight="1">
      <c r="A89" s="33">
        <v>44.0</v>
      </c>
      <c r="B89" s="36" t="s">
        <v>63</v>
      </c>
      <c r="C89" s="36" t="s">
        <v>63</v>
      </c>
      <c r="D89" s="36"/>
      <c r="E89" s="36"/>
      <c r="F89" s="36"/>
      <c r="G89" s="36"/>
      <c r="H89" s="36"/>
      <c r="I89" s="36">
        <f>IF(K89&gt;K90,1,0)</f>
        <v>0</v>
      </c>
      <c r="J89" s="36">
        <f t="shared" si="1"/>
        <v>1</v>
      </c>
      <c r="K89" s="36">
        <f>IF(D89&gt;D90,1,0)+IF(E89&gt;E90,1,0)+IF(F89&gt;F90,1,0)+IF(G89&gt;G90,1,0)+IF(H89&gt;H90,1,0)</f>
        <v>0</v>
      </c>
      <c r="L89" s="36">
        <f t="shared" si="2"/>
        <v>0</v>
      </c>
      <c r="M89" s="36">
        <f>K90</f>
        <v>0</v>
      </c>
      <c r="N89" s="36">
        <f t="shared" si="3"/>
        <v>0</v>
      </c>
      <c r="O89" s="36">
        <f t="shared" si="4"/>
        <v>0</v>
      </c>
      <c r="P89" s="36">
        <f>COUNTIF(D90:H90,"&lt;&gt;") * 5 -SUM(D90:H90)</f>
        <v>0</v>
      </c>
      <c r="Q89" s="36">
        <f t="shared" si="5"/>
        <v>0</v>
      </c>
      <c r="R89" s="36" t="s">
        <v>63</v>
      </c>
      <c r="S89" s="36" t="s">
        <v>63</v>
      </c>
      <c r="T89" s="37"/>
      <c r="U89" s="38"/>
      <c r="V89" s="38"/>
      <c r="W89" s="38"/>
      <c r="X89" s="38"/>
      <c r="Y89" s="38"/>
      <c r="Z89" s="38"/>
    </row>
    <row r="90" ht="15.75" customHeight="1">
      <c r="A90" s="32"/>
      <c r="B90" s="36" t="s">
        <v>63</v>
      </c>
      <c r="C90" s="36" t="s">
        <v>63</v>
      </c>
      <c r="D90" s="36"/>
      <c r="E90" s="36"/>
      <c r="F90" s="36"/>
      <c r="G90" s="36"/>
      <c r="H90" s="36"/>
      <c r="I90" s="36">
        <f>IF(K90&gt;K89,1,0)</f>
        <v>0</v>
      </c>
      <c r="J90" s="36">
        <f t="shared" si="1"/>
        <v>1</v>
      </c>
      <c r="K90" s="36">
        <f>IF(D90&gt;D89,1,0)+IF(E90&gt;E89,1,0)+IF(F90&gt;F89,1,0)+IF(G90&gt;G89,1,0)+IF(H90&gt;H89,1,0)</f>
        <v>0</v>
      </c>
      <c r="L90" s="36">
        <f t="shared" si="2"/>
        <v>0</v>
      </c>
      <c r="M90" s="36">
        <f>K89</f>
        <v>0</v>
      </c>
      <c r="N90" s="36">
        <f t="shared" si="3"/>
        <v>0</v>
      </c>
      <c r="O90" s="36">
        <f t="shared" si="4"/>
        <v>0</v>
      </c>
      <c r="P90" s="36">
        <f>COUNTIF(D89:H89,"&lt;&gt;") * 5 -SUM(D89:H89)</f>
        <v>0</v>
      </c>
      <c r="Q90" s="36">
        <f t="shared" si="5"/>
        <v>0</v>
      </c>
      <c r="R90" s="36" t="s">
        <v>63</v>
      </c>
      <c r="S90" s="36" t="s">
        <v>63</v>
      </c>
      <c r="T90" s="37"/>
      <c r="U90" s="38"/>
      <c r="V90" s="38"/>
      <c r="W90" s="38"/>
      <c r="X90" s="38"/>
      <c r="Y90" s="38"/>
      <c r="Z90" s="38"/>
    </row>
    <row r="91" ht="15.75" customHeight="1">
      <c r="A91" s="26">
        <v>45.0</v>
      </c>
      <c r="B91" s="29" t="s">
        <v>63</v>
      </c>
      <c r="C91" s="29" t="s">
        <v>63</v>
      </c>
      <c r="D91" s="29"/>
      <c r="E91" s="29"/>
      <c r="F91" s="29"/>
      <c r="G91" s="29"/>
      <c r="H91" s="29"/>
      <c r="I91" s="29">
        <f>IF(K91&gt;K92,1,0)</f>
        <v>0</v>
      </c>
      <c r="J91" s="29">
        <f t="shared" si="1"/>
        <v>1</v>
      </c>
      <c r="K91" s="29">
        <f>IF(D91&gt;D92,1,0)+IF(E91&gt;E92,1,0)+IF(F91&gt;F92,1,0)+IF(G91&gt;G92,1,0)+IF(H91&gt;H92,1,0)</f>
        <v>0</v>
      </c>
      <c r="L91" s="29">
        <f t="shared" si="2"/>
        <v>0</v>
      </c>
      <c r="M91" s="29">
        <f>K92</f>
        <v>0</v>
      </c>
      <c r="N91" s="29">
        <f t="shared" si="3"/>
        <v>0</v>
      </c>
      <c r="O91" s="29">
        <f t="shared" si="4"/>
        <v>0</v>
      </c>
      <c r="P91" s="29">
        <f>COUNTIF(D92:H92,"&lt;&gt;") * 5 -SUM(D92:H92)</f>
        <v>0</v>
      </c>
      <c r="Q91" s="29">
        <f t="shared" si="5"/>
        <v>0</v>
      </c>
      <c r="R91" s="29" t="s">
        <v>63</v>
      </c>
      <c r="S91" s="29" t="s">
        <v>63</v>
      </c>
      <c r="T91" s="30"/>
      <c r="U91" s="31"/>
      <c r="V91" s="31"/>
      <c r="W91" s="31"/>
      <c r="X91" s="31"/>
      <c r="Y91" s="31"/>
      <c r="Z91" s="31"/>
    </row>
    <row r="92" ht="15.75" customHeight="1">
      <c r="A92" s="32"/>
      <c r="B92" s="29" t="s">
        <v>63</v>
      </c>
      <c r="C92" s="29" t="s">
        <v>63</v>
      </c>
      <c r="D92" s="29"/>
      <c r="E92" s="29"/>
      <c r="F92" s="29"/>
      <c r="G92" s="29"/>
      <c r="H92" s="29"/>
      <c r="I92" s="29">
        <f>IF(K92&gt;K91,1,0)</f>
        <v>0</v>
      </c>
      <c r="J92" s="29">
        <f t="shared" si="1"/>
        <v>1</v>
      </c>
      <c r="K92" s="29">
        <f>IF(D92&gt;D91,1,0)+IF(E92&gt;E91,1,0)+IF(F92&gt;F91,1,0)+IF(G92&gt;G91,1,0)+IF(H92&gt;H91,1,0)</f>
        <v>0</v>
      </c>
      <c r="L92" s="29">
        <f t="shared" si="2"/>
        <v>0</v>
      </c>
      <c r="M92" s="29">
        <f>K91</f>
        <v>0</v>
      </c>
      <c r="N92" s="29">
        <f t="shared" si="3"/>
        <v>0</v>
      </c>
      <c r="O92" s="29">
        <f t="shared" si="4"/>
        <v>0</v>
      </c>
      <c r="P92" s="29">
        <f>COUNTIF(D91:H91,"&lt;&gt;") * 5 -SUM(D91:H91)</f>
        <v>0</v>
      </c>
      <c r="Q92" s="29">
        <f t="shared" si="5"/>
        <v>0</v>
      </c>
      <c r="R92" s="29" t="s">
        <v>63</v>
      </c>
      <c r="S92" s="29" t="s">
        <v>63</v>
      </c>
      <c r="T92" s="30"/>
      <c r="U92" s="31"/>
      <c r="V92" s="31"/>
      <c r="W92" s="31"/>
      <c r="X92" s="31"/>
      <c r="Y92" s="31"/>
      <c r="Z92" s="31"/>
    </row>
    <row r="93" ht="15.75" customHeight="1">
      <c r="A93" s="33">
        <v>46.0</v>
      </c>
      <c r="B93" s="36" t="s">
        <v>63</v>
      </c>
      <c r="C93" s="36" t="s">
        <v>63</v>
      </c>
      <c r="D93" s="36"/>
      <c r="E93" s="36"/>
      <c r="F93" s="36"/>
      <c r="G93" s="36"/>
      <c r="H93" s="36"/>
      <c r="I93" s="36">
        <f>IF(K93&gt;K94,1,0)</f>
        <v>0</v>
      </c>
      <c r="J93" s="36">
        <f t="shared" si="1"/>
        <v>1</v>
      </c>
      <c r="K93" s="36">
        <f>IF(D93&gt;D94,1,0)+IF(E93&gt;E94,1,0)+IF(F93&gt;F94,1,0)+IF(G93&gt;G94,1,0)+IF(H93&gt;H94,1,0)</f>
        <v>0</v>
      </c>
      <c r="L93" s="36">
        <f t="shared" si="2"/>
        <v>0</v>
      </c>
      <c r="M93" s="36">
        <f>K94</f>
        <v>0</v>
      </c>
      <c r="N93" s="36">
        <f t="shared" si="3"/>
        <v>0</v>
      </c>
      <c r="O93" s="36">
        <f t="shared" si="4"/>
        <v>0</v>
      </c>
      <c r="P93" s="36">
        <f>COUNTIF(D94:H94,"&lt;&gt;") * 5 -SUM(D94:H94)</f>
        <v>0</v>
      </c>
      <c r="Q93" s="36">
        <f t="shared" si="5"/>
        <v>0</v>
      </c>
      <c r="R93" s="36" t="s">
        <v>63</v>
      </c>
      <c r="S93" s="36" t="s">
        <v>63</v>
      </c>
      <c r="T93" s="37"/>
      <c r="U93" s="38"/>
      <c r="V93" s="38"/>
      <c r="W93" s="38"/>
      <c r="X93" s="38"/>
      <c r="Y93" s="38"/>
      <c r="Z93" s="38"/>
    </row>
    <row r="94" ht="15.75" customHeight="1">
      <c r="A94" s="32"/>
      <c r="B94" s="36" t="s">
        <v>63</v>
      </c>
      <c r="C94" s="36" t="s">
        <v>63</v>
      </c>
      <c r="D94" s="36"/>
      <c r="E94" s="36"/>
      <c r="F94" s="36"/>
      <c r="G94" s="36"/>
      <c r="H94" s="36"/>
      <c r="I94" s="36">
        <f>IF(K94&gt;K93,1,0)</f>
        <v>0</v>
      </c>
      <c r="J94" s="36">
        <f t="shared" si="1"/>
        <v>1</v>
      </c>
      <c r="K94" s="36">
        <f>IF(D94&gt;D93,1,0)+IF(E94&gt;E93,1,0)+IF(F94&gt;F93,1,0)+IF(G94&gt;G93,1,0)+IF(H94&gt;H93,1,0)</f>
        <v>0</v>
      </c>
      <c r="L94" s="36">
        <f t="shared" si="2"/>
        <v>0</v>
      </c>
      <c r="M94" s="36">
        <f>K93</f>
        <v>0</v>
      </c>
      <c r="N94" s="36">
        <f t="shared" si="3"/>
        <v>0</v>
      </c>
      <c r="O94" s="36">
        <f t="shared" si="4"/>
        <v>0</v>
      </c>
      <c r="P94" s="36">
        <f>COUNTIF(D93:H93,"&lt;&gt;") * 5 -SUM(D93:H93)</f>
        <v>0</v>
      </c>
      <c r="Q94" s="36">
        <f t="shared" si="5"/>
        <v>0</v>
      </c>
      <c r="R94" s="36" t="s">
        <v>63</v>
      </c>
      <c r="S94" s="36" t="s">
        <v>63</v>
      </c>
      <c r="T94" s="37"/>
      <c r="U94" s="38"/>
      <c r="V94" s="38"/>
      <c r="W94" s="38"/>
      <c r="X94" s="38"/>
      <c r="Y94" s="38"/>
      <c r="Z94" s="38"/>
    </row>
    <row r="95" ht="15.75" customHeight="1">
      <c r="A95" s="26">
        <v>47.0</v>
      </c>
      <c r="B95" s="29" t="s">
        <v>63</v>
      </c>
      <c r="C95" s="29" t="s">
        <v>63</v>
      </c>
      <c r="D95" s="29"/>
      <c r="E95" s="29"/>
      <c r="F95" s="29"/>
      <c r="G95" s="29"/>
      <c r="H95" s="29"/>
      <c r="I95" s="29">
        <f>IF(K95&gt;K96,1,0)</f>
        <v>0</v>
      </c>
      <c r="J95" s="29">
        <f t="shared" si="1"/>
        <v>1</v>
      </c>
      <c r="K95" s="29">
        <f>IF(D95&gt;D96,1,0)+IF(E95&gt;E96,1,0)+IF(F95&gt;F96,1,0)+IF(G95&gt;G96,1,0)+IF(H95&gt;H96,1,0)</f>
        <v>0</v>
      </c>
      <c r="L95" s="29">
        <f t="shared" si="2"/>
        <v>0</v>
      </c>
      <c r="M95" s="29">
        <f>K96</f>
        <v>0</v>
      </c>
      <c r="N95" s="29">
        <f t="shared" si="3"/>
        <v>0</v>
      </c>
      <c r="O95" s="29">
        <f t="shared" si="4"/>
        <v>0</v>
      </c>
      <c r="P95" s="29">
        <f>COUNTIF(D96:H96,"&lt;&gt;") * 5 -SUM(D96:H96)</f>
        <v>0</v>
      </c>
      <c r="Q95" s="29">
        <f t="shared" si="5"/>
        <v>0</v>
      </c>
      <c r="R95" s="29" t="s">
        <v>63</v>
      </c>
      <c r="S95" s="29" t="s">
        <v>63</v>
      </c>
      <c r="T95" s="30"/>
      <c r="U95" s="31"/>
      <c r="V95" s="31"/>
      <c r="W95" s="31"/>
      <c r="X95" s="31"/>
      <c r="Y95" s="31"/>
      <c r="Z95" s="31"/>
    </row>
    <row r="96" ht="15.75" customHeight="1">
      <c r="A96" s="32"/>
      <c r="B96" s="29" t="s">
        <v>63</v>
      </c>
      <c r="C96" s="29" t="s">
        <v>63</v>
      </c>
      <c r="D96" s="29"/>
      <c r="E96" s="29"/>
      <c r="F96" s="29"/>
      <c r="G96" s="29"/>
      <c r="H96" s="29"/>
      <c r="I96" s="29">
        <f>IF(K96&gt;K95,1,0)</f>
        <v>0</v>
      </c>
      <c r="J96" s="29">
        <f t="shared" si="1"/>
        <v>1</v>
      </c>
      <c r="K96" s="29">
        <f>IF(D96&gt;D95,1,0)+IF(E96&gt;E95,1,0)+IF(F96&gt;F95,1,0)+IF(G96&gt;G95,1,0)+IF(H96&gt;H95,1,0)</f>
        <v>0</v>
      </c>
      <c r="L96" s="29">
        <f t="shared" si="2"/>
        <v>0</v>
      </c>
      <c r="M96" s="29">
        <f>K95</f>
        <v>0</v>
      </c>
      <c r="N96" s="29">
        <f t="shared" si="3"/>
        <v>0</v>
      </c>
      <c r="O96" s="29">
        <f t="shared" si="4"/>
        <v>0</v>
      </c>
      <c r="P96" s="29">
        <f>COUNTIF(D95:H95,"&lt;&gt;") * 5 -SUM(D95:H95)</f>
        <v>0</v>
      </c>
      <c r="Q96" s="29">
        <f t="shared" si="5"/>
        <v>0</v>
      </c>
      <c r="R96" s="29" t="s">
        <v>63</v>
      </c>
      <c r="S96" s="29" t="s">
        <v>63</v>
      </c>
      <c r="T96" s="30"/>
      <c r="U96" s="31"/>
      <c r="V96" s="31"/>
      <c r="W96" s="31"/>
      <c r="X96" s="31"/>
      <c r="Y96" s="31"/>
      <c r="Z96" s="31"/>
    </row>
    <row r="97" ht="15.75" customHeight="1">
      <c r="A97" s="33">
        <v>48.0</v>
      </c>
      <c r="B97" s="36" t="s">
        <v>63</v>
      </c>
      <c r="C97" s="36" t="s">
        <v>63</v>
      </c>
      <c r="D97" s="36"/>
      <c r="E97" s="36"/>
      <c r="F97" s="36"/>
      <c r="G97" s="36"/>
      <c r="H97" s="36"/>
      <c r="I97" s="36">
        <f>IF(K97&gt;K98,1,0)</f>
        <v>0</v>
      </c>
      <c r="J97" s="36">
        <f t="shared" si="1"/>
        <v>1</v>
      </c>
      <c r="K97" s="36">
        <f>IF(D97&gt;D98,1,0)+IF(E97&gt;E98,1,0)+IF(F97&gt;F98,1,0)+IF(G97&gt;G98,1,0)+IF(H97&gt;H98,1,0)</f>
        <v>0</v>
      </c>
      <c r="L97" s="36">
        <f t="shared" si="2"/>
        <v>0</v>
      </c>
      <c r="M97" s="36">
        <f>K98</f>
        <v>0</v>
      </c>
      <c r="N97" s="36">
        <f t="shared" si="3"/>
        <v>0</v>
      </c>
      <c r="O97" s="36">
        <f t="shared" si="4"/>
        <v>0</v>
      </c>
      <c r="P97" s="36">
        <f>COUNTIF(D98:H98,"&lt;&gt;") * 5 -SUM(D98:H98)</f>
        <v>0</v>
      </c>
      <c r="Q97" s="36">
        <f t="shared" si="5"/>
        <v>0</v>
      </c>
      <c r="R97" s="36" t="s">
        <v>63</v>
      </c>
      <c r="S97" s="36" t="s">
        <v>63</v>
      </c>
      <c r="T97" s="37"/>
      <c r="U97" s="38"/>
      <c r="V97" s="38"/>
      <c r="W97" s="38"/>
      <c r="X97" s="38"/>
      <c r="Y97" s="38"/>
      <c r="Z97" s="38"/>
    </row>
    <row r="98" ht="15.75" customHeight="1">
      <c r="A98" s="32"/>
      <c r="B98" s="36" t="s">
        <v>63</v>
      </c>
      <c r="C98" s="36" t="s">
        <v>63</v>
      </c>
      <c r="D98" s="36"/>
      <c r="E98" s="36"/>
      <c r="F98" s="36"/>
      <c r="G98" s="36"/>
      <c r="H98" s="36"/>
      <c r="I98" s="36">
        <f>IF(K98&gt;K97,1,0)</f>
        <v>0</v>
      </c>
      <c r="J98" s="36">
        <f t="shared" si="1"/>
        <v>1</v>
      </c>
      <c r="K98" s="36">
        <f>IF(D98&gt;D97,1,0)+IF(E98&gt;E97,1,0)+IF(F98&gt;F97,1,0)+IF(G98&gt;G97,1,0)+IF(H98&gt;H97,1,0)</f>
        <v>0</v>
      </c>
      <c r="L98" s="36">
        <f t="shared" si="2"/>
        <v>0</v>
      </c>
      <c r="M98" s="36">
        <f>K97</f>
        <v>0</v>
      </c>
      <c r="N98" s="36">
        <f t="shared" si="3"/>
        <v>0</v>
      </c>
      <c r="O98" s="36">
        <f t="shared" si="4"/>
        <v>0</v>
      </c>
      <c r="P98" s="36">
        <f>COUNTIF(D97:H97,"&lt;&gt;") * 5 -SUM(D97:H97)</f>
        <v>0</v>
      </c>
      <c r="Q98" s="36">
        <f t="shared" si="5"/>
        <v>0</v>
      </c>
      <c r="R98" s="36" t="s">
        <v>63</v>
      </c>
      <c r="S98" s="36" t="s">
        <v>63</v>
      </c>
      <c r="T98" s="37"/>
      <c r="U98" s="38"/>
      <c r="V98" s="38"/>
      <c r="W98" s="38"/>
      <c r="X98" s="38"/>
      <c r="Y98" s="38"/>
      <c r="Z98" s="38"/>
    </row>
    <row r="99" ht="15.75" customHeight="1">
      <c r="A99" s="26">
        <v>49.0</v>
      </c>
      <c r="B99" s="29" t="s">
        <v>63</v>
      </c>
      <c r="C99" s="29" t="s">
        <v>63</v>
      </c>
      <c r="D99" s="29"/>
      <c r="E99" s="29"/>
      <c r="F99" s="29"/>
      <c r="G99" s="29"/>
      <c r="H99" s="29"/>
      <c r="I99" s="29">
        <f>IF(K99&gt;K100,1,0)</f>
        <v>0</v>
      </c>
      <c r="J99" s="29">
        <f t="shared" si="1"/>
        <v>1</v>
      </c>
      <c r="K99" s="29">
        <f>IF(D99&gt;D100,1,0)+IF(E99&gt;E100,1,0)+IF(F99&gt;F100,1,0)+IF(G99&gt;G100,1,0)+IF(H99&gt;H100,1,0)</f>
        <v>0</v>
      </c>
      <c r="L99" s="29">
        <f t="shared" si="2"/>
        <v>0</v>
      </c>
      <c r="M99" s="29">
        <f>K100</f>
        <v>0</v>
      </c>
      <c r="N99" s="29">
        <f t="shared" si="3"/>
        <v>0</v>
      </c>
      <c r="O99" s="29">
        <f t="shared" si="4"/>
        <v>0</v>
      </c>
      <c r="P99" s="29">
        <f>COUNTIF(D100:H100,"&lt;&gt;") * 5 -SUM(D100:H100)</f>
        <v>0</v>
      </c>
      <c r="Q99" s="29">
        <f t="shared" si="5"/>
        <v>0</v>
      </c>
      <c r="R99" s="29" t="s">
        <v>63</v>
      </c>
      <c r="S99" s="29" t="s">
        <v>63</v>
      </c>
      <c r="T99" s="30"/>
      <c r="U99" s="31"/>
      <c r="V99" s="31"/>
      <c r="W99" s="31"/>
      <c r="X99" s="31"/>
      <c r="Y99" s="31"/>
      <c r="Z99" s="31"/>
    </row>
    <row r="100" ht="15.75" customHeight="1">
      <c r="A100" s="32"/>
      <c r="B100" s="29" t="s">
        <v>63</v>
      </c>
      <c r="C100" s="29" t="s">
        <v>63</v>
      </c>
      <c r="D100" s="29"/>
      <c r="E100" s="29"/>
      <c r="F100" s="29"/>
      <c r="G100" s="29"/>
      <c r="H100" s="29"/>
      <c r="I100" s="29">
        <f>IF(K100&gt;K99,1,0)</f>
        <v>0</v>
      </c>
      <c r="J100" s="29">
        <f t="shared" si="1"/>
        <v>1</v>
      </c>
      <c r="K100" s="29">
        <f>IF(D100&gt;D99,1,0)+IF(E100&gt;E99,1,0)+IF(F100&gt;F99,1,0)+IF(G100&gt;G99,1,0)+IF(H100&gt;H99,1,0)</f>
        <v>0</v>
      </c>
      <c r="L100" s="29">
        <f t="shared" si="2"/>
        <v>0</v>
      </c>
      <c r="M100" s="29">
        <f>K99</f>
        <v>0</v>
      </c>
      <c r="N100" s="29">
        <f t="shared" si="3"/>
        <v>0</v>
      </c>
      <c r="O100" s="29">
        <f t="shared" si="4"/>
        <v>0</v>
      </c>
      <c r="P100" s="29">
        <f>COUNTIF(D99:H99,"&lt;&gt;") * 5 -SUM(D99:H99)</f>
        <v>0</v>
      </c>
      <c r="Q100" s="29">
        <f t="shared" si="5"/>
        <v>0</v>
      </c>
      <c r="R100" s="29" t="s">
        <v>63</v>
      </c>
      <c r="S100" s="29" t="s">
        <v>63</v>
      </c>
      <c r="T100" s="30"/>
      <c r="U100" s="31"/>
      <c r="V100" s="31"/>
      <c r="W100" s="31"/>
      <c r="X100" s="31"/>
      <c r="Y100" s="31"/>
      <c r="Z100" s="31"/>
    </row>
    <row r="101" ht="15.75" customHeight="1">
      <c r="A101" s="33">
        <v>50.0</v>
      </c>
      <c r="B101" s="36" t="s">
        <v>63</v>
      </c>
      <c r="C101" s="36" t="s">
        <v>63</v>
      </c>
      <c r="D101" s="36"/>
      <c r="E101" s="36"/>
      <c r="F101" s="36"/>
      <c r="G101" s="36"/>
      <c r="H101" s="36"/>
      <c r="I101" s="36">
        <f>IF(K101&gt;K102,1,0)</f>
        <v>0</v>
      </c>
      <c r="J101" s="36">
        <f t="shared" si="1"/>
        <v>1</v>
      </c>
      <c r="K101" s="36">
        <f>IF(D101&gt;D102,1,0)+IF(E101&gt;E102,1,0)+IF(F101&gt;F102,1,0)+IF(G101&gt;G102,1,0)+IF(H101&gt;H102,1,0)</f>
        <v>0</v>
      </c>
      <c r="L101" s="36">
        <f t="shared" si="2"/>
        <v>0</v>
      </c>
      <c r="M101" s="36">
        <f>K102</f>
        <v>0</v>
      </c>
      <c r="N101" s="36">
        <f t="shared" si="3"/>
        <v>0</v>
      </c>
      <c r="O101" s="36">
        <f t="shared" si="4"/>
        <v>0</v>
      </c>
      <c r="P101" s="36">
        <f>COUNTIF(D102:H102,"&lt;&gt;") * 5 -SUM(D102:H102)</f>
        <v>0</v>
      </c>
      <c r="Q101" s="36">
        <f t="shared" si="5"/>
        <v>0</v>
      </c>
      <c r="R101" s="36" t="s">
        <v>63</v>
      </c>
      <c r="S101" s="36" t="s">
        <v>63</v>
      </c>
      <c r="T101" s="37"/>
      <c r="U101" s="38"/>
      <c r="V101" s="38"/>
      <c r="W101" s="38"/>
      <c r="X101" s="38"/>
      <c r="Y101" s="38"/>
      <c r="Z101" s="38"/>
    </row>
    <row r="102" ht="15.75" customHeight="1">
      <c r="A102" s="32"/>
      <c r="B102" s="36" t="s">
        <v>63</v>
      </c>
      <c r="C102" s="36" t="s">
        <v>63</v>
      </c>
      <c r="D102" s="36"/>
      <c r="E102" s="36"/>
      <c r="F102" s="36"/>
      <c r="G102" s="36"/>
      <c r="H102" s="36"/>
      <c r="I102" s="36">
        <f>IF(K102&gt;K101,1,0)</f>
        <v>0</v>
      </c>
      <c r="J102" s="36">
        <f t="shared" si="1"/>
        <v>1</v>
      </c>
      <c r="K102" s="36">
        <f>IF(D102&gt;D101,1,0)+IF(E102&gt;E101,1,0)+IF(F102&gt;F101,1,0)+IF(G102&gt;G101,1,0)+IF(H102&gt;H101,1,0)</f>
        <v>0</v>
      </c>
      <c r="L102" s="36">
        <f t="shared" si="2"/>
        <v>0</v>
      </c>
      <c r="M102" s="36">
        <f>K101</f>
        <v>0</v>
      </c>
      <c r="N102" s="36">
        <f t="shared" si="3"/>
        <v>0</v>
      </c>
      <c r="O102" s="36">
        <f t="shared" si="4"/>
        <v>0</v>
      </c>
      <c r="P102" s="36">
        <f>COUNTIF(D101:H101,"&lt;&gt;") * 5 -SUM(D101:H101)</f>
        <v>0</v>
      </c>
      <c r="Q102" s="36">
        <f t="shared" si="5"/>
        <v>0</v>
      </c>
      <c r="R102" s="36" t="s">
        <v>63</v>
      </c>
      <c r="S102" s="36" t="s">
        <v>63</v>
      </c>
      <c r="T102" s="37"/>
      <c r="U102" s="38"/>
      <c r="V102" s="38"/>
      <c r="W102" s="38"/>
      <c r="X102" s="38"/>
      <c r="Y102" s="38"/>
      <c r="Z102" s="38"/>
    </row>
    <row r="103" ht="15.75" customHeight="1">
      <c r="A103" s="26">
        <v>51.0</v>
      </c>
      <c r="B103" s="29" t="s">
        <v>63</v>
      </c>
      <c r="C103" s="29" t="s">
        <v>63</v>
      </c>
      <c r="D103" s="29"/>
      <c r="E103" s="29"/>
      <c r="F103" s="29"/>
      <c r="G103" s="29"/>
      <c r="H103" s="29"/>
      <c r="I103" s="29">
        <f>IF(K103&gt;K104,1,0)</f>
        <v>0</v>
      </c>
      <c r="J103" s="29">
        <f t="shared" si="1"/>
        <v>1</v>
      </c>
      <c r="K103" s="29">
        <f>IF(D103&gt;D104,1,0)+IF(E103&gt;E104,1,0)+IF(F103&gt;F104,1,0)+IF(G103&gt;G104,1,0)+IF(H103&gt;H104,1,0)</f>
        <v>0</v>
      </c>
      <c r="L103" s="29">
        <f t="shared" si="2"/>
        <v>0</v>
      </c>
      <c r="M103" s="29">
        <f>K104</f>
        <v>0</v>
      </c>
      <c r="N103" s="29">
        <f t="shared" si="3"/>
        <v>0</v>
      </c>
      <c r="O103" s="29">
        <f t="shared" si="4"/>
        <v>0</v>
      </c>
      <c r="P103" s="29">
        <f>COUNTIF(D104:H104,"&lt;&gt;") * 5 -SUM(D104:H104)</f>
        <v>0</v>
      </c>
      <c r="Q103" s="29">
        <f t="shared" si="5"/>
        <v>0</v>
      </c>
      <c r="R103" s="29" t="s">
        <v>63</v>
      </c>
      <c r="S103" s="29" t="s">
        <v>63</v>
      </c>
      <c r="T103" s="30"/>
      <c r="U103" s="31"/>
      <c r="V103" s="31"/>
      <c r="W103" s="31"/>
      <c r="X103" s="31"/>
      <c r="Y103" s="31"/>
      <c r="Z103" s="31"/>
    </row>
    <row r="104" ht="15.75" customHeight="1">
      <c r="A104" s="32"/>
      <c r="B104" s="29" t="s">
        <v>63</v>
      </c>
      <c r="C104" s="29" t="s">
        <v>63</v>
      </c>
      <c r="D104" s="29"/>
      <c r="E104" s="29"/>
      <c r="F104" s="29"/>
      <c r="G104" s="29"/>
      <c r="H104" s="29"/>
      <c r="I104" s="29">
        <f>IF(K104&gt;K103,1,0)</f>
        <v>0</v>
      </c>
      <c r="J104" s="29">
        <f t="shared" si="1"/>
        <v>1</v>
      </c>
      <c r="K104" s="29">
        <f>IF(D104&gt;D103,1,0)+IF(E104&gt;E103,1,0)+IF(F104&gt;F103,1,0)+IF(G104&gt;G103,1,0)+IF(H104&gt;H103,1,0)</f>
        <v>0</v>
      </c>
      <c r="L104" s="29">
        <f t="shared" si="2"/>
        <v>0</v>
      </c>
      <c r="M104" s="29">
        <f>K103</f>
        <v>0</v>
      </c>
      <c r="N104" s="29">
        <f t="shared" si="3"/>
        <v>0</v>
      </c>
      <c r="O104" s="29">
        <f t="shared" si="4"/>
        <v>0</v>
      </c>
      <c r="P104" s="29">
        <f>COUNTIF(D103:H103,"&lt;&gt;") * 5 -SUM(D103:H103)</f>
        <v>0</v>
      </c>
      <c r="Q104" s="29">
        <f t="shared" si="5"/>
        <v>0</v>
      </c>
      <c r="R104" s="29" t="s">
        <v>63</v>
      </c>
      <c r="S104" s="29" t="s">
        <v>63</v>
      </c>
      <c r="T104" s="30"/>
      <c r="U104" s="31"/>
      <c r="V104" s="31"/>
      <c r="W104" s="31"/>
      <c r="X104" s="31"/>
      <c r="Y104" s="31"/>
      <c r="Z104" s="31"/>
    </row>
    <row r="105" ht="15.75" customHeight="1">
      <c r="A105" s="33">
        <v>52.0</v>
      </c>
      <c r="B105" s="36" t="s">
        <v>63</v>
      </c>
      <c r="C105" s="36" t="s">
        <v>63</v>
      </c>
      <c r="D105" s="36"/>
      <c r="E105" s="36"/>
      <c r="F105" s="36"/>
      <c r="G105" s="36"/>
      <c r="H105" s="36"/>
      <c r="I105" s="36">
        <f>IF(K105&gt;K106,1,0)</f>
        <v>0</v>
      </c>
      <c r="J105" s="36">
        <f t="shared" si="1"/>
        <v>1</v>
      </c>
      <c r="K105" s="36">
        <f>IF(D105&gt;D106,1,0)+IF(E105&gt;E106,1,0)+IF(F105&gt;F106,1,0)+IF(G105&gt;G106,1,0)+IF(H105&gt;H106,1,0)</f>
        <v>0</v>
      </c>
      <c r="L105" s="36">
        <f t="shared" si="2"/>
        <v>0</v>
      </c>
      <c r="M105" s="36">
        <f>K106</f>
        <v>0</v>
      </c>
      <c r="N105" s="36">
        <f t="shared" si="3"/>
        <v>0</v>
      </c>
      <c r="O105" s="36">
        <f t="shared" si="4"/>
        <v>0</v>
      </c>
      <c r="P105" s="36">
        <f>COUNTIF(D106:H106,"&lt;&gt;") * 5 -SUM(D106:H106)</f>
        <v>0</v>
      </c>
      <c r="Q105" s="36">
        <f t="shared" si="5"/>
        <v>0</v>
      </c>
      <c r="R105" s="36" t="s">
        <v>63</v>
      </c>
      <c r="S105" s="36" t="s">
        <v>63</v>
      </c>
      <c r="T105" s="37"/>
      <c r="U105" s="38"/>
      <c r="V105" s="38"/>
      <c r="W105" s="38"/>
      <c r="X105" s="38"/>
      <c r="Y105" s="38"/>
      <c r="Z105" s="38"/>
    </row>
    <row r="106" ht="15.75" customHeight="1">
      <c r="A106" s="32"/>
      <c r="B106" s="36" t="s">
        <v>63</v>
      </c>
      <c r="C106" s="36" t="s">
        <v>63</v>
      </c>
      <c r="D106" s="36"/>
      <c r="E106" s="36"/>
      <c r="F106" s="36"/>
      <c r="G106" s="36"/>
      <c r="H106" s="36"/>
      <c r="I106" s="36">
        <f>IF(K106&gt;K105,1,0)</f>
        <v>0</v>
      </c>
      <c r="J106" s="36">
        <f t="shared" si="1"/>
        <v>1</v>
      </c>
      <c r="K106" s="36">
        <f>IF(D106&gt;D105,1,0)+IF(E106&gt;E105,1,0)+IF(F106&gt;F105,1,0)+IF(G106&gt;G105,1,0)+IF(H106&gt;H105,1,0)</f>
        <v>0</v>
      </c>
      <c r="L106" s="36">
        <f t="shared" si="2"/>
        <v>0</v>
      </c>
      <c r="M106" s="36">
        <f>K105</f>
        <v>0</v>
      </c>
      <c r="N106" s="36">
        <f t="shared" si="3"/>
        <v>0</v>
      </c>
      <c r="O106" s="36">
        <f t="shared" si="4"/>
        <v>0</v>
      </c>
      <c r="P106" s="36">
        <f>COUNTIF(D105:H105,"&lt;&gt;") * 5 -SUM(D105:H105)</f>
        <v>0</v>
      </c>
      <c r="Q106" s="36">
        <f t="shared" si="5"/>
        <v>0</v>
      </c>
      <c r="R106" s="36" t="s">
        <v>63</v>
      </c>
      <c r="S106" s="36" t="s">
        <v>63</v>
      </c>
      <c r="T106" s="37"/>
      <c r="U106" s="38"/>
      <c r="V106" s="38"/>
      <c r="W106" s="38"/>
      <c r="X106" s="38"/>
      <c r="Y106" s="38"/>
      <c r="Z106" s="38"/>
    </row>
    <row r="107" ht="15.75" customHeight="1">
      <c r="A107" s="26">
        <v>53.0</v>
      </c>
      <c r="B107" s="29" t="s">
        <v>63</v>
      </c>
      <c r="C107" s="29" t="s">
        <v>63</v>
      </c>
      <c r="D107" s="29"/>
      <c r="E107" s="29"/>
      <c r="F107" s="29"/>
      <c r="G107" s="29"/>
      <c r="H107" s="29"/>
      <c r="I107" s="29">
        <f>IF(K107&gt;K108,1,0)</f>
        <v>0</v>
      </c>
      <c r="J107" s="29">
        <f t="shared" si="1"/>
        <v>1</v>
      </c>
      <c r="K107" s="29">
        <f>IF(D107&gt;D108,1,0)+IF(E107&gt;E108,1,0)+IF(F107&gt;F108,1,0)+IF(G107&gt;G108,1,0)+IF(H107&gt;H108,1,0)</f>
        <v>0</v>
      </c>
      <c r="L107" s="29">
        <f t="shared" si="2"/>
        <v>0</v>
      </c>
      <c r="M107" s="29">
        <f>K108</f>
        <v>0</v>
      </c>
      <c r="N107" s="29">
        <f t="shared" si="3"/>
        <v>0</v>
      </c>
      <c r="O107" s="29">
        <f t="shared" si="4"/>
        <v>0</v>
      </c>
      <c r="P107" s="29">
        <f>COUNTIF(D108:H108,"&lt;&gt;") * 5 -SUM(D108:H108)</f>
        <v>0</v>
      </c>
      <c r="Q107" s="29">
        <f t="shared" si="5"/>
        <v>0</v>
      </c>
      <c r="R107" s="29" t="s">
        <v>63</v>
      </c>
      <c r="S107" s="29" t="s">
        <v>63</v>
      </c>
      <c r="T107" s="30"/>
      <c r="U107" s="31"/>
      <c r="V107" s="31"/>
      <c r="W107" s="31"/>
      <c r="X107" s="31"/>
      <c r="Y107" s="31"/>
      <c r="Z107" s="31"/>
    </row>
    <row r="108" ht="15.75" customHeight="1">
      <c r="A108" s="32"/>
      <c r="B108" s="29" t="s">
        <v>63</v>
      </c>
      <c r="C108" s="29" t="s">
        <v>63</v>
      </c>
      <c r="D108" s="29"/>
      <c r="E108" s="29"/>
      <c r="F108" s="29"/>
      <c r="G108" s="29"/>
      <c r="H108" s="29"/>
      <c r="I108" s="29">
        <f>IF(K108&gt;K107,1,0)</f>
        <v>0</v>
      </c>
      <c r="J108" s="29">
        <f t="shared" si="1"/>
        <v>1</v>
      </c>
      <c r="K108" s="29">
        <f>IF(D108&gt;D107,1,0)+IF(E108&gt;E107,1,0)+IF(F108&gt;F107,1,0)+IF(G108&gt;G107,1,0)+IF(H108&gt;H107,1,0)</f>
        <v>0</v>
      </c>
      <c r="L108" s="29">
        <f t="shared" si="2"/>
        <v>0</v>
      </c>
      <c r="M108" s="29">
        <f>K107</f>
        <v>0</v>
      </c>
      <c r="N108" s="29">
        <f t="shared" si="3"/>
        <v>0</v>
      </c>
      <c r="O108" s="29">
        <f t="shared" si="4"/>
        <v>0</v>
      </c>
      <c r="P108" s="29">
        <f>COUNTIF(D107:H107,"&lt;&gt;") * 5 -SUM(D107:H107)</f>
        <v>0</v>
      </c>
      <c r="Q108" s="29">
        <f t="shared" si="5"/>
        <v>0</v>
      </c>
      <c r="R108" s="29" t="s">
        <v>63</v>
      </c>
      <c r="S108" s="29" t="s">
        <v>63</v>
      </c>
      <c r="T108" s="30"/>
      <c r="U108" s="31"/>
      <c r="V108" s="31"/>
      <c r="W108" s="31"/>
      <c r="X108" s="31"/>
      <c r="Y108" s="31"/>
      <c r="Z108" s="31"/>
    </row>
    <row r="109" ht="15.75" customHeight="1">
      <c r="A109" s="33">
        <v>54.0</v>
      </c>
      <c r="B109" s="36" t="s">
        <v>63</v>
      </c>
      <c r="C109" s="36" t="s">
        <v>63</v>
      </c>
      <c r="D109" s="36"/>
      <c r="E109" s="36"/>
      <c r="F109" s="36"/>
      <c r="G109" s="36"/>
      <c r="H109" s="36"/>
      <c r="I109" s="36">
        <f>IF(K109&gt;K110,1,0)</f>
        <v>0</v>
      </c>
      <c r="J109" s="36">
        <f t="shared" si="1"/>
        <v>1</v>
      </c>
      <c r="K109" s="36">
        <f>IF(D109&gt;D110,1,0)+IF(E109&gt;E110,1,0)+IF(F109&gt;F110,1,0)+IF(G109&gt;G110,1,0)+IF(H109&gt;H110,1,0)</f>
        <v>0</v>
      </c>
      <c r="L109" s="36">
        <f t="shared" si="2"/>
        <v>0</v>
      </c>
      <c r="M109" s="36">
        <f>K110</f>
        <v>0</v>
      </c>
      <c r="N109" s="36">
        <f t="shared" si="3"/>
        <v>0</v>
      </c>
      <c r="O109" s="36">
        <f t="shared" si="4"/>
        <v>0</v>
      </c>
      <c r="P109" s="36">
        <f>COUNTIF(D110:H110,"&lt;&gt;") * 5 -SUM(D110:H110)</f>
        <v>0</v>
      </c>
      <c r="Q109" s="36">
        <f t="shared" si="5"/>
        <v>0</v>
      </c>
      <c r="R109" s="36" t="s">
        <v>63</v>
      </c>
      <c r="S109" s="36" t="s">
        <v>63</v>
      </c>
      <c r="T109" s="37"/>
      <c r="U109" s="38"/>
      <c r="V109" s="38"/>
      <c r="W109" s="38"/>
      <c r="X109" s="38"/>
      <c r="Y109" s="38"/>
      <c r="Z109" s="38"/>
    </row>
    <row r="110" ht="15.75" customHeight="1">
      <c r="A110" s="32"/>
      <c r="B110" s="36" t="s">
        <v>63</v>
      </c>
      <c r="C110" s="36" t="s">
        <v>63</v>
      </c>
      <c r="D110" s="36"/>
      <c r="E110" s="36"/>
      <c r="F110" s="36"/>
      <c r="G110" s="36"/>
      <c r="H110" s="36"/>
      <c r="I110" s="36">
        <f>IF(K110&gt;K109,1,0)</f>
        <v>0</v>
      </c>
      <c r="J110" s="36">
        <f t="shared" si="1"/>
        <v>1</v>
      </c>
      <c r="K110" s="36">
        <f>IF(D110&gt;D109,1,0)+IF(E110&gt;E109,1,0)+IF(F110&gt;F109,1,0)+IF(G110&gt;G109,1,0)+IF(H110&gt;H109,1,0)</f>
        <v>0</v>
      </c>
      <c r="L110" s="36">
        <f t="shared" si="2"/>
        <v>0</v>
      </c>
      <c r="M110" s="36">
        <f>K109</f>
        <v>0</v>
      </c>
      <c r="N110" s="36">
        <f t="shared" si="3"/>
        <v>0</v>
      </c>
      <c r="O110" s="36">
        <f t="shared" si="4"/>
        <v>0</v>
      </c>
      <c r="P110" s="36">
        <f>COUNTIF(D109:H109,"&lt;&gt;") * 5 -SUM(D109:H109)</f>
        <v>0</v>
      </c>
      <c r="Q110" s="36">
        <f t="shared" si="5"/>
        <v>0</v>
      </c>
      <c r="R110" s="36" t="s">
        <v>63</v>
      </c>
      <c r="S110" s="36" t="s">
        <v>63</v>
      </c>
      <c r="T110" s="37"/>
      <c r="U110" s="38"/>
      <c r="V110" s="38"/>
      <c r="W110" s="38"/>
      <c r="X110" s="38"/>
      <c r="Y110" s="38"/>
      <c r="Z110" s="38"/>
    </row>
    <row r="111" ht="15.75" customHeight="1">
      <c r="A111" s="26">
        <v>55.0</v>
      </c>
      <c r="B111" s="29" t="s">
        <v>63</v>
      </c>
      <c r="C111" s="29" t="s">
        <v>63</v>
      </c>
      <c r="D111" s="29"/>
      <c r="E111" s="29"/>
      <c r="F111" s="29"/>
      <c r="G111" s="29"/>
      <c r="H111" s="29"/>
      <c r="I111" s="29">
        <f>IF(K111&gt;K112,1,0)</f>
        <v>0</v>
      </c>
      <c r="J111" s="29">
        <f t="shared" si="1"/>
        <v>1</v>
      </c>
      <c r="K111" s="29">
        <f>IF(D111&gt;D112,1,0)+IF(E111&gt;E112,1,0)+IF(F111&gt;F112,1,0)+IF(G111&gt;G112,1,0)+IF(H111&gt;H112,1,0)</f>
        <v>0</v>
      </c>
      <c r="L111" s="29">
        <f t="shared" si="2"/>
        <v>0</v>
      </c>
      <c r="M111" s="29">
        <f>K112</f>
        <v>0</v>
      </c>
      <c r="N111" s="29">
        <f t="shared" si="3"/>
        <v>0</v>
      </c>
      <c r="O111" s="29">
        <f t="shared" si="4"/>
        <v>0</v>
      </c>
      <c r="P111" s="29">
        <f>COUNTIF(D112:H112,"&lt;&gt;") * 5 -SUM(D112:H112)</f>
        <v>0</v>
      </c>
      <c r="Q111" s="29">
        <f t="shared" si="5"/>
        <v>0</v>
      </c>
      <c r="R111" s="29" t="s">
        <v>63</v>
      </c>
      <c r="S111" s="29" t="s">
        <v>63</v>
      </c>
      <c r="T111" s="30"/>
      <c r="U111" s="31"/>
      <c r="V111" s="31"/>
      <c r="W111" s="31"/>
      <c r="X111" s="31"/>
      <c r="Y111" s="31"/>
      <c r="Z111" s="31"/>
    </row>
    <row r="112" ht="15.75" customHeight="1">
      <c r="A112" s="32"/>
      <c r="B112" s="29" t="s">
        <v>63</v>
      </c>
      <c r="C112" s="29" t="s">
        <v>63</v>
      </c>
      <c r="D112" s="29"/>
      <c r="E112" s="29"/>
      <c r="F112" s="29"/>
      <c r="G112" s="29"/>
      <c r="H112" s="29"/>
      <c r="I112" s="29">
        <f>IF(K112&gt;K111,1,0)</f>
        <v>0</v>
      </c>
      <c r="J112" s="29">
        <f t="shared" si="1"/>
        <v>1</v>
      </c>
      <c r="K112" s="29">
        <f>IF(D112&gt;D111,1,0)+IF(E112&gt;E111,1,0)+IF(F112&gt;F111,1,0)+IF(G112&gt;G111,1,0)+IF(H112&gt;H111,1,0)</f>
        <v>0</v>
      </c>
      <c r="L112" s="29">
        <f t="shared" si="2"/>
        <v>0</v>
      </c>
      <c r="M112" s="29">
        <f>K111</f>
        <v>0</v>
      </c>
      <c r="N112" s="29">
        <f t="shared" si="3"/>
        <v>0</v>
      </c>
      <c r="O112" s="29">
        <f t="shared" si="4"/>
        <v>0</v>
      </c>
      <c r="P112" s="29">
        <f>COUNTIF(D111:H111,"&lt;&gt;") * 5 -SUM(D111:H111)</f>
        <v>0</v>
      </c>
      <c r="Q112" s="29">
        <f t="shared" si="5"/>
        <v>0</v>
      </c>
      <c r="R112" s="29" t="s">
        <v>63</v>
      </c>
      <c r="S112" s="29" t="s">
        <v>63</v>
      </c>
      <c r="T112" s="30"/>
      <c r="U112" s="31"/>
      <c r="V112" s="31"/>
      <c r="W112" s="31"/>
      <c r="X112" s="31"/>
      <c r="Y112" s="31"/>
      <c r="Z112" s="31"/>
    </row>
    <row r="113" ht="15.75" customHeight="1">
      <c r="A113" s="33">
        <v>56.0</v>
      </c>
      <c r="B113" s="36" t="s">
        <v>63</v>
      </c>
      <c r="C113" s="36" t="s">
        <v>63</v>
      </c>
      <c r="D113" s="36"/>
      <c r="E113" s="36"/>
      <c r="F113" s="36"/>
      <c r="G113" s="36"/>
      <c r="H113" s="36"/>
      <c r="I113" s="36">
        <f>IF(K113&gt;K114,1,0)</f>
        <v>0</v>
      </c>
      <c r="J113" s="36">
        <f t="shared" si="1"/>
        <v>1</v>
      </c>
      <c r="K113" s="36">
        <f>IF(D113&gt;D114,1,0)+IF(E113&gt;E114,1,0)+IF(F113&gt;F114,1,0)+IF(G113&gt;G114,1,0)+IF(H113&gt;H114,1,0)</f>
        <v>0</v>
      </c>
      <c r="L113" s="36">
        <f t="shared" si="2"/>
        <v>0</v>
      </c>
      <c r="M113" s="36">
        <f>K114</f>
        <v>0</v>
      </c>
      <c r="N113" s="36">
        <f t="shared" si="3"/>
        <v>0</v>
      </c>
      <c r="O113" s="36">
        <f t="shared" si="4"/>
        <v>0</v>
      </c>
      <c r="P113" s="36">
        <f>COUNTIF(D114:H114,"&lt;&gt;") * 5 -SUM(D114:H114)</f>
        <v>0</v>
      </c>
      <c r="Q113" s="36">
        <f t="shared" si="5"/>
        <v>0</v>
      </c>
      <c r="R113" s="36" t="s">
        <v>63</v>
      </c>
      <c r="S113" s="36" t="s">
        <v>63</v>
      </c>
      <c r="T113" s="37"/>
      <c r="U113" s="38"/>
      <c r="V113" s="38"/>
      <c r="W113" s="38"/>
      <c r="X113" s="38"/>
      <c r="Y113" s="38"/>
      <c r="Z113" s="38"/>
    </row>
    <row r="114" ht="15.75" customHeight="1">
      <c r="A114" s="32"/>
      <c r="B114" s="36" t="s">
        <v>63</v>
      </c>
      <c r="C114" s="36" t="s">
        <v>63</v>
      </c>
      <c r="D114" s="36"/>
      <c r="E114" s="36"/>
      <c r="F114" s="36"/>
      <c r="G114" s="36"/>
      <c r="H114" s="36"/>
      <c r="I114" s="36">
        <f>IF(K114&gt;K113,1,0)</f>
        <v>0</v>
      </c>
      <c r="J114" s="36">
        <f t="shared" si="1"/>
        <v>1</v>
      </c>
      <c r="K114" s="36">
        <f>IF(D114&gt;D113,1,0)+IF(E114&gt;E113,1,0)+IF(F114&gt;F113,1,0)+IF(G114&gt;G113,1,0)+IF(H114&gt;H113,1,0)</f>
        <v>0</v>
      </c>
      <c r="L114" s="36">
        <f t="shared" si="2"/>
        <v>0</v>
      </c>
      <c r="M114" s="36">
        <f>K113</f>
        <v>0</v>
      </c>
      <c r="N114" s="36">
        <f t="shared" si="3"/>
        <v>0</v>
      </c>
      <c r="O114" s="36">
        <f t="shared" si="4"/>
        <v>0</v>
      </c>
      <c r="P114" s="36">
        <f>COUNTIF(D113:H113,"&lt;&gt;") * 5 -SUM(D113:H113)</f>
        <v>0</v>
      </c>
      <c r="Q114" s="36">
        <f t="shared" si="5"/>
        <v>0</v>
      </c>
      <c r="R114" s="36" t="s">
        <v>63</v>
      </c>
      <c r="S114" s="36" t="s">
        <v>63</v>
      </c>
      <c r="T114" s="37"/>
      <c r="U114" s="38"/>
      <c r="V114" s="38"/>
      <c r="W114" s="38"/>
      <c r="X114" s="38"/>
      <c r="Y114" s="38"/>
      <c r="Z114" s="38"/>
    </row>
    <row r="115" ht="15.75" customHeight="1">
      <c r="A115" s="26">
        <v>57.0</v>
      </c>
      <c r="B115" s="29" t="s">
        <v>63</v>
      </c>
      <c r="C115" s="29" t="s">
        <v>63</v>
      </c>
      <c r="D115" s="29"/>
      <c r="E115" s="29"/>
      <c r="F115" s="29"/>
      <c r="G115" s="29"/>
      <c r="H115" s="29"/>
      <c r="I115" s="29">
        <f>IF(K115&gt;K116,1,0)</f>
        <v>0</v>
      </c>
      <c r="J115" s="29">
        <f t="shared" si="1"/>
        <v>1</v>
      </c>
      <c r="K115" s="29">
        <f>IF(D115&gt;D116,1,0)+IF(E115&gt;E116,1,0)+IF(F115&gt;F116,1,0)+IF(G115&gt;G116,1,0)+IF(H115&gt;H116,1,0)</f>
        <v>0</v>
      </c>
      <c r="L115" s="29">
        <f t="shared" si="2"/>
        <v>0</v>
      </c>
      <c r="M115" s="29">
        <f>K116</f>
        <v>0</v>
      </c>
      <c r="N115" s="29">
        <f t="shared" si="3"/>
        <v>0</v>
      </c>
      <c r="O115" s="29">
        <f t="shared" si="4"/>
        <v>0</v>
      </c>
      <c r="P115" s="29">
        <f>COUNTIF(D116:H116,"&lt;&gt;") * 5 -SUM(D116:H116)</f>
        <v>0</v>
      </c>
      <c r="Q115" s="29">
        <f t="shared" si="5"/>
        <v>0</v>
      </c>
      <c r="R115" s="29" t="s">
        <v>63</v>
      </c>
      <c r="S115" s="29" t="s">
        <v>63</v>
      </c>
      <c r="T115" s="30"/>
      <c r="U115" s="31"/>
      <c r="V115" s="31"/>
      <c r="W115" s="31"/>
      <c r="X115" s="31"/>
      <c r="Y115" s="31"/>
      <c r="Z115" s="31"/>
    </row>
    <row r="116" ht="15.75" customHeight="1">
      <c r="A116" s="32"/>
      <c r="B116" s="29" t="s">
        <v>63</v>
      </c>
      <c r="C116" s="29" t="s">
        <v>63</v>
      </c>
      <c r="D116" s="29"/>
      <c r="E116" s="29"/>
      <c r="F116" s="29"/>
      <c r="G116" s="29"/>
      <c r="H116" s="29"/>
      <c r="I116" s="29">
        <f>IF(K116&gt;K115,1,0)</f>
        <v>0</v>
      </c>
      <c r="J116" s="29">
        <f t="shared" si="1"/>
        <v>1</v>
      </c>
      <c r="K116" s="29">
        <f>IF(D116&gt;D115,1,0)+IF(E116&gt;E115,1,0)+IF(F116&gt;F115,1,0)+IF(G116&gt;G115,1,0)+IF(H116&gt;H115,1,0)</f>
        <v>0</v>
      </c>
      <c r="L116" s="29">
        <f t="shared" si="2"/>
        <v>0</v>
      </c>
      <c r="M116" s="29">
        <f>K115</f>
        <v>0</v>
      </c>
      <c r="N116" s="29">
        <f t="shared" si="3"/>
        <v>0</v>
      </c>
      <c r="O116" s="29">
        <f t="shared" si="4"/>
        <v>0</v>
      </c>
      <c r="P116" s="29">
        <f>COUNTIF(D115:H115,"&lt;&gt;") * 5 -SUM(D115:H115)</f>
        <v>0</v>
      </c>
      <c r="Q116" s="29">
        <f t="shared" si="5"/>
        <v>0</v>
      </c>
      <c r="R116" s="29" t="s">
        <v>63</v>
      </c>
      <c r="S116" s="29" t="s">
        <v>63</v>
      </c>
      <c r="T116" s="30"/>
      <c r="U116" s="31"/>
      <c r="V116" s="31"/>
      <c r="W116" s="31"/>
      <c r="X116" s="31"/>
      <c r="Y116" s="31"/>
      <c r="Z116" s="31"/>
    </row>
    <row r="117" ht="15.75" customHeight="1">
      <c r="A117" s="33">
        <v>58.0</v>
      </c>
      <c r="B117" s="36" t="s">
        <v>63</v>
      </c>
      <c r="C117" s="36" t="s">
        <v>63</v>
      </c>
      <c r="D117" s="36"/>
      <c r="E117" s="36"/>
      <c r="F117" s="36"/>
      <c r="G117" s="36"/>
      <c r="H117" s="36"/>
      <c r="I117" s="36">
        <f>IF(K117&gt;K118,1,0)</f>
        <v>0</v>
      </c>
      <c r="J117" s="36">
        <f t="shared" si="1"/>
        <v>1</v>
      </c>
      <c r="K117" s="36">
        <f>IF(D117&gt;D118,1,0)+IF(E117&gt;E118,1,0)+IF(F117&gt;F118,1,0)+IF(G117&gt;G118,1,0)+IF(H117&gt;H118,1,0)</f>
        <v>0</v>
      </c>
      <c r="L117" s="36">
        <f t="shared" si="2"/>
        <v>0</v>
      </c>
      <c r="M117" s="36">
        <f>K118</f>
        <v>0</v>
      </c>
      <c r="N117" s="36">
        <f t="shared" si="3"/>
        <v>0</v>
      </c>
      <c r="O117" s="36">
        <f t="shared" si="4"/>
        <v>0</v>
      </c>
      <c r="P117" s="36">
        <f>COUNTIF(D118:H118,"&lt;&gt;") * 5 -SUM(D118:H118)</f>
        <v>0</v>
      </c>
      <c r="Q117" s="36">
        <f t="shared" si="5"/>
        <v>0</v>
      </c>
      <c r="R117" s="36" t="s">
        <v>63</v>
      </c>
      <c r="S117" s="36" t="s">
        <v>63</v>
      </c>
      <c r="T117" s="37"/>
      <c r="U117" s="38"/>
      <c r="V117" s="38"/>
      <c r="W117" s="38"/>
      <c r="X117" s="38"/>
      <c r="Y117" s="38"/>
      <c r="Z117" s="38"/>
    </row>
    <row r="118" ht="15.75" customHeight="1">
      <c r="A118" s="32"/>
      <c r="B118" s="36" t="s">
        <v>63</v>
      </c>
      <c r="C118" s="36" t="s">
        <v>63</v>
      </c>
      <c r="D118" s="36"/>
      <c r="E118" s="36"/>
      <c r="F118" s="36"/>
      <c r="G118" s="36"/>
      <c r="H118" s="36"/>
      <c r="I118" s="36">
        <f>IF(K118&gt;K117,1,0)</f>
        <v>0</v>
      </c>
      <c r="J118" s="36">
        <f t="shared" si="1"/>
        <v>1</v>
      </c>
      <c r="K118" s="36">
        <f>IF(D118&gt;D117,1,0)+IF(E118&gt;E117,1,0)+IF(F118&gt;F117,1,0)+IF(G118&gt;G117,1,0)+IF(H118&gt;H117,1,0)</f>
        <v>0</v>
      </c>
      <c r="L118" s="36">
        <f t="shared" si="2"/>
        <v>0</v>
      </c>
      <c r="M118" s="36">
        <f>K117</f>
        <v>0</v>
      </c>
      <c r="N118" s="36">
        <f t="shared" si="3"/>
        <v>0</v>
      </c>
      <c r="O118" s="36">
        <f t="shared" si="4"/>
        <v>0</v>
      </c>
      <c r="P118" s="36">
        <f>COUNTIF(D117:H117,"&lt;&gt;") * 5 -SUM(D117:H117)</f>
        <v>0</v>
      </c>
      <c r="Q118" s="36">
        <f t="shared" si="5"/>
        <v>0</v>
      </c>
      <c r="R118" s="36" t="s">
        <v>63</v>
      </c>
      <c r="S118" s="36" t="s">
        <v>63</v>
      </c>
      <c r="T118" s="37"/>
      <c r="U118" s="38"/>
      <c r="V118" s="38"/>
      <c r="W118" s="38"/>
      <c r="X118" s="38"/>
      <c r="Y118" s="38"/>
      <c r="Z118" s="38"/>
    </row>
    <row r="119" ht="15.75" customHeight="1">
      <c r="A119" s="26">
        <v>59.0</v>
      </c>
      <c r="B119" s="29" t="s">
        <v>63</v>
      </c>
      <c r="C119" s="29" t="s">
        <v>63</v>
      </c>
      <c r="D119" s="29"/>
      <c r="E119" s="29"/>
      <c r="F119" s="29"/>
      <c r="G119" s="29"/>
      <c r="H119" s="29"/>
      <c r="I119" s="29">
        <f>IF(K119&gt;K120,1,0)</f>
        <v>0</v>
      </c>
      <c r="J119" s="29">
        <f t="shared" si="1"/>
        <v>1</v>
      </c>
      <c r="K119" s="29">
        <f>IF(D119&gt;D120,1,0)+IF(E119&gt;E120,1,0)+IF(F119&gt;F120,1,0)+IF(G119&gt;G120,1,0)+IF(H119&gt;H120,1,0)</f>
        <v>0</v>
      </c>
      <c r="L119" s="29">
        <f t="shared" si="2"/>
        <v>0</v>
      </c>
      <c r="M119" s="29">
        <f>K120</f>
        <v>0</v>
      </c>
      <c r="N119" s="29">
        <f t="shared" si="3"/>
        <v>0</v>
      </c>
      <c r="O119" s="29">
        <f t="shared" si="4"/>
        <v>0</v>
      </c>
      <c r="P119" s="29">
        <f>COUNTIF(D120:H120,"&lt;&gt;") * 5 -SUM(D120:H120)</f>
        <v>0</v>
      </c>
      <c r="Q119" s="29">
        <f t="shared" si="5"/>
        <v>0</v>
      </c>
      <c r="R119" s="29" t="s">
        <v>63</v>
      </c>
      <c r="S119" s="29" t="s">
        <v>63</v>
      </c>
      <c r="T119" s="30"/>
      <c r="U119" s="31"/>
      <c r="V119" s="31"/>
      <c r="W119" s="31"/>
      <c r="X119" s="31"/>
      <c r="Y119" s="31"/>
      <c r="Z119" s="31"/>
    </row>
    <row r="120" ht="15.75" customHeight="1">
      <c r="A120" s="32"/>
      <c r="B120" s="29" t="s">
        <v>63</v>
      </c>
      <c r="C120" s="29" t="s">
        <v>63</v>
      </c>
      <c r="D120" s="29"/>
      <c r="E120" s="29"/>
      <c r="F120" s="29"/>
      <c r="G120" s="29"/>
      <c r="H120" s="29"/>
      <c r="I120" s="29">
        <f>IF(K120&gt;K119,1,0)</f>
        <v>0</v>
      </c>
      <c r="J120" s="29">
        <f t="shared" si="1"/>
        <v>1</v>
      </c>
      <c r="K120" s="29">
        <f>IF(D120&gt;D119,1,0)+IF(E120&gt;E119,1,0)+IF(F120&gt;F119,1,0)+IF(G120&gt;G119,1,0)+IF(H120&gt;H119,1,0)</f>
        <v>0</v>
      </c>
      <c r="L120" s="29">
        <f t="shared" si="2"/>
        <v>0</v>
      </c>
      <c r="M120" s="29">
        <f>K119</f>
        <v>0</v>
      </c>
      <c r="N120" s="29">
        <f t="shared" si="3"/>
        <v>0</v>
      </c>
      <c r="O120" s="29">
        <f t="shared" si="4"/>
        <v>0</v>
      </c>
      <c r="P120" s="29">
        <f>COUNTIF(D119:H119,"&lt;&gt;") * 5 -SUM(D119:H119)</f>
        <v>0</v>
      </c>
      <c r="Q120" s="29">
        <f t="shared" si="5"/>
        <v>0</v>
      </c>
      <c r="R120" s="29" t="s">
        <v>63</v>
      </c>
      <c r="S120" s="29" t="s">
        <v>63</v>
      </c>
      <c r="T120" s="30"/>
      <c r="U120" s="31"/>
      <c r="V120" s="31"/>
      <c r="W120" s="31"/>
      <c r="X120" s="31"/>
      <c r="Y120" s="31"/>
      <c r="Z120" s="31"/>
    </row>
    <row r="121" ht="15.75" customHeight="1">
      <c r="A121" s="33">
        <v>60.0</v>
      </c>
      <c r="B121" s="36" t="s">
        <v>63</v>
      </c>
      <c r="C121" s="36" t="s">
        <v>63</v>
      </c>
      <c r="D121" s="36"/>
      <c r="E121" s="36"/>
      <c r="F121" s="36"/>
      <c r="G121" s="36"/>
      <c r="H121" s="36"/>
      <c r="I121" s="36">
        <f>IF(K121&gt;K122,1,0)</f>
        <v>0</v>
      </c>
      <c r="J121" s="36">
        <f t="shared" si="1"/>
        <v>1</v>
      </c>
      <c r="K121" s="36">
        <f>IF(D121&gt;D122,1,0)+IF(E121&gt;E122,1,0)+IF(F121&gt;F122,1,0)+IF(G121&gt;G122,1,0)+IF(H121&gt;H122,1,0)</f>
        <v>0</v>
      </c>
      <c r="L121" s="36">
        <f t="shared" si="2"/>
        <v>0</v>
      </c>
      <c r="M121" s="36">
        <f>K122</f>
        <v>0</v>
      </c>
      <c r="N121" s="36">
        <f t="shared" si="3"/>
        <v>0</v>
      </c>
      <c r="O121" s="36">
        <f t="shared" si="4"/>
        <v>0</v>
      </c>
      <c r="P121" s="36">
        <f>COUNTIF(D122:H122,"&lt;&gt;") * 5 -SUM(D122:H122)</f>
        <v>0</v>
      </c>
      <c r="Q121" s="36">
        <f t="shared" si="5"/>
        <v>0</v>
      </c>
      <c r="R121" s="36" t="s">
        <v>63</v>
      </c>
      <c r="S121" s="36" t="s">
        <v>63</v>
      </c>
      <c r="T121" s="37"/>
      <c r="U121" s="38"/>
      <c r="V121" s="38"/>
      <c r="W121" s="38"/>
      <c r="X121" s="38"/>
      <c r="Y121" s="38"/>
      <c r="Z121" s="38"/>
    </row>
    <row r="122" ht="15.75" customHeight="1">
      <c r="A122" s="32"/>
      <c r="B122" s="36" t="s">
        <v>63</v>
      </c>
      <c r="C122" s="36" t="s">
        <v>63</v>
      </c>
      <c r="D122" s="36"/>
      <c r="E122" s="36"/>
      <c r="F122" s="36"/>
      <c r="G122" s="36"/>
      <c r="H122" s="36"/>
      <c r="I122" s="36">
        <f>IF(K122&gt;K121,1,0)</f>
        <v>0</v>
      </c>
      <c r="J122" s="36">
        <f t="shared" si="1"/>
        <v>1</v>
      </c>
      <c r="K122" s="36">
        <f>IF(D122&gt;D121,1,0)+IF(E122&gt;E121,1,0)+IF(F122&gt;F121,1,0)+IF(G122&gt;G121,1,0)+IF(H122&gt;H121,1,0)</f>
        <v>0</v>
      </c>
      <c r="L122" s="36">
        <f t="shared" si="2"/>
        <v>0</v>
      </c>
      <c r="M122" s="36">
        <f>K121</f>
        <v>0</v>
      </c>
      <c r="N122" s="36">
        <f t="shared" si="3"/>
        <v>0</v>
      </c>
      <c r="O122" s="36">
        <f t="shared" si="4"/>
        <v>0</v>
      </c>
      <c r="P122" s="36">
        <f>COUNTIF(D121:H121,"&lt;&gt;") * 5 -SUM(D121:H121)</f>
        <v>0</v>
      </c>
      <c r="Q122" s="36">
        <f t="shared" si="5"/>
        <v>0</v>
      </c>
      <c r="R122" s="36" t="s">
        <v>63</v>
      </c>
      <c r="S122" s="36" t="s">
        <v>63</v>
      </c>
      <c r="T122" s="37"/>
      <c r="U122" s="38"/>
      <c r="V122" s="38"/>
      <c r="W122" s="38"/>
      <c r="X122" s="38"/>
      <c r="Y122" s="38"/>
      <c r="Z122" s="38"/>
    </row>
    <row r="123" ht="15.75" customHeight="1">
      <c r="T123" s="22"/>
    </row>
    <row r="124" ht="15.75" customHeight="1">
      <c r="T124" s="22"/>
    </row>
    <row r="125" ht="15.75" customHeight="1">
      <c r="T125" s="22"/>
    </row>
    <row r="126" ht="15.75" customHeight="1">
      <c r="T126" s="22"/>
    </row>
    <row r="127" ht="15.75" customHeight="1">
      <c r="T127" s="22"/>
    </row>
    <row r="128" ht="15.75" customHeight="1">
      <c r="T128" s="22"/>
    </row>
    <row r="129" ht="15.75" customHeight="1">
      <c r="T129" s="22"/>
    </row>
    <row r="130" ht="15.75" customHeight="1">
      <c r="T130" s="22"/>
    </row>
    <row r="131" ht="15.75" customHeight="1">
      <c r="T131" s="22"/>
    </row>
    <row r="132" ht="15.75" customHeight="1">
      <c r="T132" s="22"/>
    </row>
    <row r="133" ht="15.75" customHeight="1">
      <c r="T133" s="22"/>
    </row>
    <row r="134" ht="15.75" customHeight="1">
      <c r="T134" s="22"/>
    </row>
    <row r="135" ht="15.75" customHeight="1">
      <c r="T135" s="22"/>
    </row>
    <row r="136" ht="15.75" customHeight="1">
      <c r="T136" s="22"/>
    </row>
    <row r="137" ht="15.75" customHeight="1">
      <c r="T137" s="22"/>
    </row>
    <row r="138" ht="15.75" customHeight="1">
      <c r="T138" s="22"/>
    </row>
    <row r="139" ht="15.75" customHeight="1">
      <c r="T139" s="22"/>
    </row>
    <row r="140" ht="15.75" customHeight="1">
      <c r="T140" s="22"/>
    </row>
    <row r="141" ht="15.75" customHeight="1">
      <c r="T141" s="22"/>
    </row>
    <row r="142" ht="15.75" customHeight="1">
      <c r="T142" s="22"/>
    </row>
    <row r="143" ht="15.75" customHeight="1">
      <c r="T143" s="22"/>
    </row>
    <row r="144" ht="15.75" customHeight="1">
      <c r="T144" s="22"/>
    </row>
    <row r="145" ht="15.75" customHeight="1">
      <c r="T145" s="22"/>
    </row>
    <row r="146" ht="15.75" customHeight="1">
      <c r="T146" s="22"/>
    </row>
    <row r="147" ht="15.75" customHeight="1">
      <c r="T147" s="22"/>
    </row>
    <row r="148" ht="15.75" customHeight="1">
      <c r="T148" s="22"/>
    </row>
    <row r="149" ht="15.75" customHeight="1">
      <c r="T149" s="22"/>
    </row>
    <row r="150" ht="15.75" customHeight="1">
      <c r="T150" s="22"/>
    </row>
    <row r="151" ht="15.75" customHeight="1">
      <c r="T151" s="22"/>
    </row>
    <row r="152" ht="15.75" customHeight="1">
      <c r="T152" s="22"/>
    </row>
    <row r="153" ht="15.75" customHeight="1">
      <c r="T153" s="22"/>
    </row>
    <row r="154" ht="15.75" customHeight="1">
      <c r="T154" s="22"/>
    </row>
    <row r="155" ht="15.75" customHeight="1">
      <c r="T155" s="22"/>
    </row>
    <row r="156" ht="15.75" customHeight="1">
      <c r="T156" s="22"/>
    </row>
    <row r="157" ht="15.75" customHeight="1">
      <c r="T157" s="22"/>
    </row>
    <row r="158" ht="15.75" customHeight="1">
      <c r="T158" s="22"/>
    </row>
    <row r="159" ht="15.75" customHeight="1">
      <c r="T159" s="22"/>
    </row>
    <row r="160" ht="15.75" customHeight="1">
      <c r="T160" s="22"/>
    </row>
    <row r="161" ht="15.75" customHeight="1">
      <c r="T161" s="22"/>
    </row>
    <row r="162" ht="15.75" customHeight="1">
      <c r="T162" s="22"/>
    </row>
    <row r="163" ht="15.75" customHeight="1">
      <c r="T163" s="22"/>
    </row>
    <row r="164" ht="15.75" customHeight="1">
      <c r="T164" s="22"/>
    </row>
    <row r="165" ht="15.75" customHeight="1">
      <c r="T165" s="22"/>
    </row>
    <row r="166" ht="15.75" customHeight="1">
      <c r="T166" s="22"/>
    </row>
    <row r="167" ht="15.75" customHeight="1">
      <c r="T167" s="22"/>
    </row>
    <row r="168" ht="15.75" customHeight="1">
      <c r="T168" s="22"/>
    </row>
    <row r="169" ht="15.75" customHeight="1">
      <c r="T169" s="22"/>
    </row>
    <row r="170" ht="15.75" customHeight="1">
      <c r="T170" s="22"/>
    </row>
    <row r="171" ht="15.75" customHeight="1">
      <c r="T171" s="22"/>
    </row>
    <row r="172" ht="15.75" customHeight="1">
      <c r="T172" s="22"/>
    </row>
    <row r="173" ht="15.75" customHeight="1">
      <c r="T173" s="22"/>
    </row>
    <row r="174" ht="15.75" customHeight="1">
      <c r="T174" s="22"/>
    </row>
    <row r="175" ht="15.75" customHeight="1">
      <c r="T175" s="22"/>
    </row>
    <row r="176" ht="15.75" customHeight="1">
      <c r="T176" s="22"/>
    </row>
    <row r="177" ht="15.75" customHeight="1">
      <c r="T177" s="22"/>
    </row>
    <row r="178" ht="15.75" customHeight="1">
      <c r="T178" s="22"/>
    </row>
    <row r="179" ht="15.75" customHeight="1">
      <c r="T179" s="22"/>
    </row>
    <row r="180" ht="15.75" customHeight="1">
      <c r="T180" s="22"/>
    </row>
    <row r="181" ht="15.75" customHeight="1">
      <c r="T181" s="22"/>
    </row>
    <row r="182" ht="15.75" customHeight="1">
      <c r="T182" s="22"/>
    </row>
    <row r="183" ht="15.75" customHeight="1">
      <c r="T183" s="22"/>
    </row>
    <row r="184" ht="15.75" customHeight="1">
      <c r="T184" s="22"/>
    </row>
    <row r="185" ht="15.75" customHeight="1">
      <c r="T185" s="22"/>
    </row>
    <row r="186" ht="15.75" customHeight="1">
      <c r="T186" s="22"/>
    </row>
    <row r="187" ht="15.75" customHeight="1">
      <c r="T187" s="22"/>
    </row>
    <row r="188" ht="15.75" customHeight="1">
      <c r="T188" s="22"/>
    </row>
    <row r="189" ht="15.75" customHeight="1">
      <c r="T189" s="22"/>
    </row>
    <row r="190" ht="15.75" customHeight="1">
      <c r="T190" s="22"/>
    </row>
    <row r="191" ht="15.75" customHeight="1">
      <c r="T191" s="22"/>
    </row>
    <row r="192" ht="15.75" customHeight="1">
      <c r="T192" s="22"/>
    </row>
    <row r="193" ht="15.75" customHeight="1">
      <c r="T193" s="22"/>
    </row>
    <row r="194" ht="15.75" customHeight="1">
      <c r="T194" s="22"/>
    </row>
    <row r="195" ht="15.75" customHeight="1">
      <c r="T195" s="22"/>
    </row>
    <row r="196" ht="15.75" customHeight="1">
      <c r="T196" s="22"/>
    </row>
    <row r="197" ht="15.75" customHeight="1">
      <c r="T197" s="22"/>
    </row>
    <row r="198" ht="15.75" customHeight="1">
      <c r="T198" s="22"/>
    </row>
    <row r="199" ht="15.75" customHeight="1">
      <c r="T199" s="22"/>
    </row>
    <row r="200" ht="15.75" customHeight="1">
      <c r="T200" s="22"/>
    </row>
    <row r="201" ht="15.75" customHeight="1">
      <c r="T201" s="22"/>
    </row>
    <row r="202" ht="15.75" customHeight="1">
      <c r="T202" s="22"/>
    </row>
    <row r="203" ht="15.75" customHeight="1">
      <c r="T203" s="22"/>
    </row>
    <row r="204" ht="15.75" customHeight="1">
      <c r="T204" s="22"/>
    </row>
    <row r="205" ht="15.75" customHeight="1">
      <c r="T205" s="22"/>
    </row>
    <row r="206" ht="15.75" customHeight="1">
      <c r="T206" s="22"/>
    </row>
    <row r="207" ht="15.75" customHeight="1">
      <c r="T207" s="22"/>
    </row>
    <row r="208" ht="15.75" customHeight="1">
      <c r="T208" s="22"/>
    </row>
    <row r="209" ht="15.75" customHeight="1">
      <c r="T209" s="22"/>
    </row>
    <row r="210" ht="15.75" customHeight="1">
      <c r="T210" s="22"/>
    </row>
    <row r="211" ht="15.75" customHeight="1">
      <c r="T211" s="22"/>
    </row>
    <row r="212" ht="15.75" customHeight="1">
      <c r="T212" s="22"/>
    </row>
    <row r="213" ht="15.75" customHeight="1">
      <c r="T213" s="22"/>
    </row>
    <row r="214" ht="15.75" customHeight="1">
      <c r="T214" s="22"/>
    </row>
    <row r="215" ht="15.75" customHeight="1">
      <c r="T215" s="22"/>
    </row>
    <row r="216" ht="15.75" customHeight="1">
      <c r="T216" s="22"/>
    </row>
    <row r="217" ht="15.75" customHeight="1">
      <c r="T217" s="22"/>
    </row>
    <row r="218" ht="15.75" customHeight="1">
      <c r="T218" s="22"/>
    </row>
    <row r="219" ht="15.75" customHeight="1">
      <c r="T219" s="22"/>
    </row>
    <row r="220" ht="15.75" customHeight="1">
      <c r="T220" s="22"/>
    </row>
    <row r="221" ht="15.75" customHeight="1">
      <c r="T221" s="22"/>
    </row>
    <row r="222" ht="15.75" customHeight="1">
      <c r="T222" s="22"/>
    </row>
    <row r="223" ht="15.75" customHeight="1">
      <c r="T223" s="22"/>
    </row>
    <row r="224" ht="15.75" customHeight="1">
      <c r="T224" s="22"/>
    </row>
    <row r="225" ht="15.75" customHeight="1">
      <c r="T225" s="22"/>
    </row>
    <row r="226" ht="15.75" customHeight="1">
      <c r="T226" s="22"/>
    </row>
    <row r="227" ht="15.75" customHeight="1">
      <c r="T227" s="22"/>
    </row>
    <row r="228" ht="15.75" customHeight="1">
      <c r="T228" s="22"/>
    </row>
    <row r="229" ht="15.75" customHeight="1">
      <c r="T229" s="22"/>
    </row>
    <row r="230" ht="15.75" customHeight="1">
      <c r="T230" s="22"/>
    </row>
    <row r="231" ht="15.75" customHeight="1">
      <c r="T231" s="22"/>
    </row>
    <row r="232" ht="15.75" customHeight="1">
      <c r="T232" s="22"/>
    </row>
    <row r="233" ht="15.75" customHeight="1">
      <c r="T233" s="22"/>
    </row>
    <row r="234" ht="15.75" customHeight="1">
      <c r="T234" s="22"/>
    </row>
    <row r="235" ht="15.75" customHeight="1">
      <c r="T235" s="22"/>
    </row>
    <row r="236" ht="15.75" customHeight="1">
      <c r="T236" s="22"/>
    </row>
    <row r="237" ht="15.75" customHeight="1">
      <c r="T237" s="22"/>
    </row>
    <row r="238" ht="15.75" customHeight="1">
      <c r="T238" s="22"/>
    </row>
    <row r="239" ht="15.75" customHeight="1">
      <c r="T239" s="22"/>
    </row>
    <row r="240" ht="15.75" customHeight="1">
      <c r="T240" s="22"/>
    </row>
    <row r="241" ht="15.75" customHeight="1">
      <c r="T241" s="22"/>
    </row>
    <row r="242" ht="15.75" customHeight="1">
      <c r="T242" s="22"/>
    </row>
    <row r="243" ht="15.75" customHeight="1">
      <c r="T243" s="22"/>
    </row>
    <row r="244" ht="15.75" customHeight="1">
      <c r="T244" s="22"/>
    </row>
    <row r="245" ht="15.75" customHeight="1">
      <c r="T245" s="22"/>
    </row>
    <row r="246" ht="15.75" customHeight="1">
      <c r="T246" s="22"/>
    </row>
    <row r="247" ht="15.75" customHeight="1">
      <c r="T247" s="22"/>
    </row>
    <row r="248" ht="15.75" customHeight="1">
      <c r="T248" s="22"/>
    </row>
    <row r="249" ht="15.75" customHeight="1">
      <c r="T249" s="22"/>
    </row>
    <row r="250" ht="15.75" customHeight="1">
      <c r="T250" s="22"/>
    </row>
    <row r="251" ht="15.75" customHeight="1">
      <c r="T251" s="22"/>
    </row>
    <row r="252" ht="15.75" customHeight="1">
      <c r="T252" s="22"/>
    </row>
    <row r="253" ht="15.75" customHeight="1">
      <c r="T253" s="22"/>
    </row>
    <row r="254" ht="15.75" customHeight="1">
      <c r="T254" s="22"/>
    </row>
    <row r="255" ht="15.75" customHeight="1">
      <c r="T255" s="22"/>
    </row>
    <row r="256" ht="15.75" customHeight="1">
      <c r="T256" s="22"/>
    </row>
    <row r="257" ht="15.75" customHeight="1">
      <c r="T257" s="22"/>
    </row>
    <row r="258" ht="15.75" customHeight="1">
      <c r="T258" s="22"/>
    </row>
    <row r="259" ht="15.75" customHeight="1">
      <c r="T259" s="22"/>
    </row>
    <row r="260" ht="15.75" customHeight="1">
      <c r="T260" s="22"/>
    </row>
    <row r="261" ht="15.75" customHeight="1">
      <c r="T261" s="22"/>
    </row>
    <row r="262" ht="15.75" customHeight="1">
      <c r="T262" s="22"/>
    </row>
    <row r="263" ht="15.75" customHeight="1">
      <c r="T263" s="22"/>
    </row>
    <row r="264" ht="15.75" customHeight="1">
      <c r="T264" s="22"/>
    </row>
    <row r="265" ht="15.75" customHeight="1">
      <c r="T265" s="22"/>
    </row>
    <row r="266" ht="15.75" customHeight="1">
      <c r="T266" s="22"/>
    </row>
    <row r="267" ht="15.75" customHeight="1">
      <c r="T267" s="22"/>
    </row>
    <row r="268" ht="15.75" customHeight="1">
      <c r="T268" s="22"/>
    </row>
    <row r="269" ht="15.75" customHeight="1">
      <c r="T269" s="22"/>
    </row>
    <row r="270" ht="15.75" customHeight="1">
      <c r="T270" s="22"/>
    </row>
    <row r="271" ht="15.75" customHeight="1">
      <c r="T271" s="22"/>
    </row>
    <row r="272" ht="15.75" customHeight="1">
      <c r="T272" s="22"/>
    </row>
    <row r="273" ht="15.75" customHeight="1">
      <c r="T273" s="22"/>
    </row>
    <row r="274" ht="15.75" customHeight="1">
      <c r="T274" s="22"/>
    </row>
    <row r="275" ht="15.75" customHeight="1">
      <c r="T275" s="22"/>
    </row>
    <row r="276" ht="15.75" customHeight="1">
      <c r="T276" s="22"/>
    </row>
    <row r="277" ht="15.75" customHeight="1">
      <c r="T277" s="22"/>
    </row>
    <row r="278" ht="15.75" customHeight="1">
      <c r="T278" s="22"/>
    </row>
    <row r="279" ht="15.75" customHeight="1">
      <c r="T279" s="22"/>
    </row>
    <row r="280" ht="15.75" customHeight="1">
      <c r="T280" s="22"/>
    </row>
    <row r="281" ht="15.75" customHeight="1">
      <c r="T281" s="22"/>
    </row>
    <row r="282" ht="15.75" customHeight="1">
      <c r="T282" s="22"/>
    </row>
    <row r="283" ht="15.75" customHeight="1">
      <c r="T283" s="22"/>
    </row>
    <row r="284" ht="15.75" customHeight="1">
      <c r="T284" s="22"/>
    </row>
    <row r="285" ht="15.75" customHeight="1">
      <c r="T285" s="22"/>
    </row>
    <row r="286" ht="15.75" customHeight="1">
      <c r="T286" s="22"/>
    </row>
    <row r="287" ht="15.75" customHeight="1">
      <c r="T287" s="22"/>
    </row>
    <row r="288" ht="15.75" customHeight="1">
      <c r="T288" s="22"/>
    </row>
    <row r="289" ht="15.75" customHeight="1">
      <c r="T289" s="22"/>
    </row>
    <row r="290" ht="15.75" customHeight="1">
      <c r="T290" s="22"/>
    </row>
    <row r="291" ht="15.75" customHeight="1">
      <c r="T291" s="22"/>
    </row>
    <row r="292" ht="15.75" customHeight="1">
      <c r="T292" s="22"/>
    </row>
    <row r="293" ht="15.75" customHeight="1">
      <c r="T293" s="22"/>
    </row>
    <row r="294" ht="15.75" customHeight="1">
      <c r="T294" s="22"/>
    </row>
    <row r="295" ht="15.75" customHeight="1">
      <c r="T295" s="22"/>
    </row>
    <row r="296" ht="15.75" customHeight="1">
      <c r="T296" s="22"/>
    </row>
    <row r="297" ht="15.75" customHeight="1">
      <c r="T297" s="22"/>
    </row>
    <row r="298" ht="15.75" customHeight="1">
      <c r="T298" s="22"/>
    </row>
    <row r="299" ht="15.75" customHeight="1">
      <c r="T299" s="22"/>
    </row>
    <row r="300" ht="15.75" customHeight="1">
      <c r="T300" s="22"/>
    </row>
    <row r="301" ht="15.75" customHeight="1">
      <c r="T301" s="22"/>
    </row>
    <row r="302" ht="15.75" customHeight="1">
      <c r="T302" s="22"/>
    </row>
    <row r="303" ht="15.75" customHeight="1">
      <c r="T303" s="22"/>
    </row>
    <row r="304" ht="15.75" customHeight="1">
      <c r="T304" s="22"/>
    </row>
    <row r="305" ht="15.75" customHeight="1">
      <c r="T305" s="22"/>
    </row>
    <row r="306" ht="15.75" customHeight="1">
      <c r="T306" s="22"/>
    </row>
    <row r="307" ht="15.75" customHeight="1">
      <c r="T307" s="22"/>
    </row>
    <row r="308" ht="15.75" customHeight="1">
      <c r="T308" s="22"/>
    </row>
    <row r="309" ht="15.75" customHeight="1">
      <c r="T309" s="22"/>
    </row>
    <row r="310" ht="15.75" customHeight="1">
      <c r="T310" s="22"/>
    </row>
    <row r="311" ht="15.75" customHeight="1">
      <c r="T311" s="22"/>
    </row>
    <row r="312" ht="15.75" customHeight="1">
      <c r="T312" s="22"/>
    </row>
    <row r="313" ht="15.75" customHeight="1">
      <c r="T313" s="22"/>
    </row>
    <row r="314" ht="15.75" customHeight="1">
      <c r="T314" s="22"/>
    </row>
    <row r="315" ht="15.75" customHeight="1">
      <c r="T315" s="22"/>
    </row>
    <row r="316" ht="15.75" customHeight="1">
      <c r="T316" s="22"/>
    </row>
    <row r="317" ht="15.75" customHeight="1">
      <c r="T317" s="22"/>
    </row>
    <row r="318" ht="15.75" customHeight="1">
      <c r="T318" s="22"/>
    </row>
    <row r="319" ht="15.75" customHeight="1">
      <c r="T319" s="22"/>
    </row>
    <row r="320" ht="15.75" customHeight="1">
      <c r="T320" s="22"/>
    </row>
    <row r="321" ht="15.75" customHeight="1">
      <c r="T321" s="22"/>
    </row>
    <row r="322" ht="15.75" customHeight="1">
      <c r="T322" s="22"/>
    </row>
    <row r="323" ht="15.75" customHeight="1">
      <c r="T323" s="22"/>
    </row>
    <row r="324" ht="15.75" customHeight="1">
      <c r="T324" s="22"/>
    </row>
    <row r="325" ht="15.75" customHeight="1">
      <c r="T325" s="22"/>
    </row>
    <row r="326" ht="15.75" customHeight="1">
      <c r="T326" s="22"/>
    </row>
    <row r="327" ht="15.75" customHeight="1">
      <c r="T327" s="22"/>
    </row>
    <row r="328" ht="15.75" customHeight="1">
      <c r="T328" s="22"/>
    </row>
    <row r="329" ht="15.75" customHeight="1">
      <c r="T329" s="22"/>
    </row>
    <row r="330" ht="15.75" customHeight="1">
      <c r="T330" s="22"/>
    </row>
    <row r="331" ht="15.75" customHeight="1">
      <c r="T331" s="22"/>
    </row>
    <row r="332" ht="15.75" customHeight="1">
      <c r="T332" s="22"/>
    </row>
    <row r="333" ht="15.75" customHeight="1">
      <c r="T333" s="22"/>
    </row>
    <row r="334" ht="15.75" customHeight="1">
      <c r="T334" s="22"/>
    </row>
    <row r="335" ht="15.75" customHeight="1">
      <c r="T335" s="22"/>
    </row>
    <row r="336" ht="15.75" customHeight="1">
      <c r="T336" s="22"/>
    </row>
    <row r="337" ht="15.75" customHeight="1">
      <c r="T337" s="22"/>
    </row>
    <row r="338" ht="15.75" customHeight="1">
      <c r="T338" s="22"/>
    </row>
    <row r="339" ht="15.75" customHeight="1">
      <c r="T339" s="22"/>
    </row>
    <row r="340" ht="15.75" customHeight="1">
      <c r="T340" s="22"/>
    </row>
    <row r="341" ht="15.75" customHeight="1">
      <c r="T341" s="22"/>
    </row>
    <row r="342" ht="15.75" customHeight="1">
      <c r="T342" s="22"/>
    </row>
    <row r="343" ht="15.75" customHeight="1">
      <c r="T343" s="22"/>
    </row>
    <row r="344" ht="15.75" customHeight="1">
      <c r="T344" s="22"/>
    </row>
    <row r="345" ht="15.75" customHeight="1">
      <c r="T345" s="22"/>
    </row>
    <row r="346" ht="15.75" customHeight="1">
      <c r="T346" s="22"/>
    </row>
    <row r="347" ht="15.75" customHeight="1">
      <c r="T347" s="22"/>
    </row>
    <row r="348" ht="15.75" customHeight="1">
      <c r="T348" s="22"/>
    </row>
    <row r="349" ht="15.75" customHeight="1">
      <c r="T349" s="22"/>
    </row>
    <row r="350" ht="15.75" customHeight="1">
      <c r="T350" s="22"/>
    </row>
    <row r="351" ht="15.75" customHeight="1">
      <c r="T351" s="22"/>
    </row>
    <row r="352" ht="15.75" customHeight="1">
      <c r="T352" s="22"/>
    </row>
    <row r="353" ht="15.75" customHeight="1">
      <c r="T353" s="22"/>
    </row>
    <row r="354" ht="15.75" customHeight="1">
      <c r="T354" s="22"/>
    </row>
    <row r="355" ht="15.75" customHeight="1">
      <c r="T355" s="22"/>
    </row>
    <row r="356" ht="15.75" customHeight="1">
      <c r="T356" s="22"/>
    </row>
    <row r="357" ht="15.75" customHeight="1">
      <c r="T357" s="22"/>
    </row>
    <row r="358" ht="15.75" customHeight="1">
      <c r="T358" s="22"/>
    </row>
    <row r="359" ht="15.75" customHeight="1">
      <c r="T359" s="22"/>
    </row>
    <row r="360" ht="15.75" customHeight="1">
      <c r="T360" s="22"/>
    </row>
    <row r="361" ht="15.75" customHeight="1">
      <c r="T361" s="22"/>
    </row>
    <row r="362" ht="15.75" customHeight="1">
      <c r="T362" s="22"/>
    </row>
    <row r="363" ht="15.75" customHeight="1">
      <c r="T363" s="22"/>
    </row>
    <row r="364" ht="15.75" customHeight="1">
      <c r="T364" s="22"/>
    </row>
    <row r="365" ht="15.75" customHeight="1">
      <c r="T365" s="22"/>
    </row>
    <row r="366" ht="15.75" customHeight="1">
      <c r="T366" s="22"/>
    </row>
    <row r="367" ht="15.75" customHeight="1">
      <c r="T367" s="22"/>
    </row>
    <row r="368" ht="15.75" customHeight="1">
      <c r="T368" s="22"/>
    </row>
    <row r="369" ht="15.75" customHeight="1">
      <c r="T369" s="22"/>
    </row>
    <row r="370" ht="15.75" customHeight="1">
      <c r="T370" s="22"/>
    </row>
    <row r="371" ht="15.75" customHeight="1">
      <c r="T371" s="22"/>
    </row>
    <row r="372" ht="15.75" customHeight="1">
      <c r="T372" s="22"/>
    </row>
    <row r="373" ht="15.75" customHeight="1">
      <c r="T373" s="22"/>
    </row>
    <row r="374" ht="15.75" customHeight="1">
      <c r="T374" s="22"/>
    </row>
    <row r="375" ht="15.75" customHeight="1">
      <c r="T375" s="22"/>
    </row>
    <row r="376" ht="15.75" customHeight="1">
      <c r="T376" s="22"/>
    </row>
    <row r="377" ht="15.75" customHeight="1">
      <c r="T377" s="22"/>
    </row>
    <row r="378" ht="15.75" customHeight="1">
      <c r="T378" s="22"/>
    </row>
    <row r="379" ht="15.75" customHeight="1">
      <c r="T379" s="22"/>
    </row>
    <row r="380" ht="15.75" customHeight="1">
      <c r="T380" s="22"/>
    </row>
    <row r="381" ht="15.75" customHeight="1">
      <c r="T381" s="22"/>
    </row>
    <row r="382" ht="15.75" customHeight="1">
      <c r="T382" s="22"/>
    </row>
    <row r="383" ht="15.75" customHeight="1">
      <c r="T383" s="22"/>
    </row>
    <row r="384" ht="15.75" customHeight="1">
      <c r="T384" s="22"/>
    </row>
    <row r="385" ht="15.75" customHeight="1">
      <c r="T385" s="22"/>
    </row>
    <row r="386" ht="15.75" customHeight="1">
      <c r="T386" s="22"/>
    </row>
    <row r="387" ht="15.75" customHeight="1">
      <c r="T387" s="22"/>
    </row>
    <row r="388" ht="15.75" customHeight="1">
      <c r="T388" s="22"/>
    </row>
    <row r="389" ht="15.75" customHeight="1">
      <c r="T389" s="22"/>
    </row>
    <row r="390" ht="15.75" customHeight="1">
      <c r="T390" s="22"/>
    </row>
    <row r="391" ht="15.75" customHeight="1">
      <c r="T391" s="22"/>
    </row>
    <row r="392" ht="15.75" customHeight="1">
      <c r="T392" s="22"/>
    </row>
    <row r="393" ht="15.75" customHeight="1">
      <c r="T393" s="22"/>
    </row>
    <row r="394" ht="15.75" customHeight="1">
      <c r="T394" s="22"/>
    </row>
    <row r="395" ht="15.75" customHeight="1">
      <c r="T395" s="22"/>
    </row>
    <row r="396" ht="15.75" customHeight="1">
      <c r="T396" s="22"/>
    </row>
    <row r="397" ht="15.75" customHeight="1">
      <c r="T397" s="22"/>
    </row>
    <row r="398" ht="15.75" customHeight="1">
      <c r="T398" s="22"/>
    </row>
    <row r="399" ht="15.75" customHeight="1">
      <c r="T399" s="22"/>
    </row>
    <row r="400" ht="15.75" customHeight="1">
      <c r="T400" s="22"/>
    </row>
    <row r="401" ht="15.75" customHeight="1">
      <c r="T401" s="22"/>
    </row>
    <row r="402" ht="15.75" customHeight="1">
      <c r="T402" s="22"/>
    </row>
    <row r="403" ht="15.75" customHeight="1">
      <c r="T403" s="22"/>
    </row>
    <row r="404" ht="15.75" customHeight="1">
      <c r="T404" s="22"/>
    </row>
    <row r="405" ht="15.75" customHeight="1">
      <c r="T405" s="22"/>
    </row>
    <row r="406" ht="15.75" customHeight="1">
      <c r="T406" s="22"/>
    </row>
    <row r="407" ht="15.75" customHeight="1">
      <c r="T407" s="22"/>
    </row>
    <row r="408" ht="15.75" customHeight="1">
      <c r="T408" s="22"/>
    </row>
    <row r="409" ht="15.75" customHeight="1">
      <c r="T409" s="22"/>
    </row>
    <row r="410" ht="15.75" customHeight="1">
      <c r="T410" s="22"/>
    </row>
    <row r="411" ht="15.75" customHeight="1">
      <c r="T411" s="22"/>
    </row>
    <row r="412" ht="15.75" customHeight="1">
      <c r="T412" s="22"/>
    </row>
    <row r="413" ht="15.75" customHeight="1">
      <c r="T413" s="22"/>
    </row>
    <row r="414" ht="15.75" customHeight="1">
      <c r="T414" s="22"/>
    </row>
    <row r="415" ht="15.75" customHeight="1">
      <c r="T415" s="22"/>
    </row>
    <row r="416" ht="15.75" customHeight="1">
      <c r="T416" s="22"/>
    </row>
    <row r="417" ht="15.75" customHeight="1">
      <c r="T417" s="22"/>
    </row>
    <row r="418" ht="15.75" customHeight="1">
      <c r="T418" s="22"/>
    </row>
    <row r="419" ht="15.75" customHeight="1">
      <c r="T419" s="22"/>
    </row>
    <row r="420" ht="15.75" customHeight="1">
      <c r="T420" s="22"/>
    </row>
    <row r="421" ht="15.75" customHeight="1">
      <c r="T421" s="22"/>
    </row>
    <row r="422" ht="15.75" customHeight="1">
      <c r="T422" s="22"/>
    </row>
    <row r="423" ht="15.75" customHeight="1">
      <c r="T423" s="22"/>
    </row>
    <row r="424" ht="15.75" customHeight="1">
      <c r="T424" s="22"/>
    </row>
    <row r="425" ht="15.75" customHeight="1">
      <c r="T425" s="22"/>
    </row>
    <row r="426" ht="15.75" customHeight="1">
      <c r="T426" s="22"/>
    </row>
    <row r="427" ht="15.75" customHeight="1">
      <c r="T427" s="22"/>
    </row>
    <row r="428" ht="15.75" customHeight="1">
      <c r="T428" s="22"/>
    </row>
    <row r="429" ht="15.75" customHeight="1">
      <c r="T429" s="22"/>
    </row>
    <row r="430" ht="15.75" customHeight="1">
      <c r="T430" s="22"/>
    </row>
    <row r="431" ht="15.75" customHeight="1">
      <c r="T431" s="22"/>
    </row>
    <row r="432" ht="15.75" customHeight="1">
      <c r="T432" s="22"/>
    </row>
    <row r="433" ht="15.75" customHeight="1">
      <c r="T433" s="22"/>
    </row>
    <row r="434" ht="15.75" customHeight="1">
      <c r="T434" s="22"/>
    </row>
    <row r="435" ht="15.75" customHeight="1">
      <c r="T435" s="22"/>
    </row>
    <row r="436" ht="15.75" customHeight="1">
      <c r="T436" s="22"/>
    </row>
    <row r="437" ht="15.75" customHeight="1">
      <c r="T437" s="22"/>
    </row>
    <row r="438" ht="15.75" customHeight="1">
      <c r="T438" s="22"/>
    </row>
    <row r="439" ht="15.75" customHeight="1">
      <c r="T439" s="22"/>
    </row>
    <row r="440" ht="15.75" customHeight="1">
      <c r="T440" s="22"/>
    </row>
    <row r="441" ht="15.75" customHeight="1">
      <c r="T441" s="22"/>
    </row>
    <row r="442" ht="15.75" customHeight="1">
      <c r="T442" s="22"/>
    </row>
    <row r="443" ht="15.75" customHeight="1">
      <c r="T443" s="22"/>
    </row>
    <row r="444" ht="15.75" customHeight="1">
      <c r="T444" s="22"/>
    </row>
    <row r="445" ht="15.75" customHeight="1">
      <c r="T445" s="22"/>
    </row>
    <row r="446" ht="15.75" customHeight="1">
      <c r="T446" s="22"/>
    </row>
    <row r="447" ht="15.75" customHeight="1">
      <c r="T447" s="22"/>
    </row>
    <row r="448" ht="15.75" customHeight="1">
      <c r="T448" s="22"/>
    </row>
    <row r="449" ht="15.75" customHeight="1">
      <c r="T449" s="22"/>
    </row>
    <row r="450" ht="15.75" customHeight="1">
      <c r="T450" s="22"/>
    </row>
    <row r="451" ht="15.75" customHeight="1">
      <c r="T451" s="22"/>
    </row>
    <row r="452" ht="15.75" customHeight="1">
      <c r="T452" s="22"/>
    </row>
    <row r="453" ht="15.75" customHeight="1">
      <c r="T453" s="22"/>
    </row>
    <row r="454" ht="15.75" customHeight="1">
      <c r="T454" s="22"/>
    </row>
    <row r="455" ht="15.75" customHeight="1">
      <c r="T455" s="22"/>
    </row>
    <row r="456" ht="15.75" customHeight="1">
      <c r="T456" s="22"/>
    </row>
    <row r="457" ht="15.75" customHeight="1">
      <c r="T457" s="22"/>
    </row>
    <row r="458" ht="15.75" customHeight="1">
      <c r="T458" s="22"/>
    </row>
    <row r="459" ht="15.75" customHeight="1">
      <c r="T459" s="22"/>
    </row>
    <row r="460" ht="15.75" customHeight="1">
      <c r="T460" s="22"/>
    </row>
    <row r="461" ht="15.75" customHeight="1">
      <c r="T461" s="22"/>
    </row>
    <row r="462" ht="15.75" customHeight="1">
      <c r="T462" s="22"/>
    </row>
    <row r="463" ht="15.75" customHeight="1">
      <c r="T463" s="22"/>
    </row>
    <row r="464" ht="15.75" customHeight="1">
      <c r="T464" s="22"/>
    </row>
    <row r="465" ht="15.75" customHeight="1">
      <c r="T465" s="22"/>
    </row>
    <row r="466" ht="15.75" customHeight="1">
      <c r="T466" s="22"/>
    </row>
    <row r="467" ht="15.75" customHeight="1">
      <c r="T467" s="22"/>
    </row>
    <row r="468" ht="15.75" customHeight="1">
      <c r="T468" s="22"/>
    </row>
    <row r="469" ht="15.75" customHeight="1">
      <c r="T469" s="22"/>
    </row>
    <row r="470" ht="15.75" customHeight="1">
      <c r="T470" s="22"/>
    </row>
    <row r="471" ht="15.75" customHeight="1">
      <c r="T471" s="22"/>
    </row>
    <row r="472" ht="15.75" customHeight="1">
      <c r="T472" s="22"/>
    </row>
    <row r="473" ht="15.75" customHeight="1">
      <c r="T473" s="22"/>
    </row>
    <row r="474" ht="15.75" customHeight="1">
      <c r="T474" s="22"/>
    </row>
    <row r="475" ht="15.75" customHeight="1">
      <c r="T475" s="22"/>
    </row>
    <row r="476" ht="15.75" customHeight="1">
      <c r="T476" s="22"/>
    </row>
    <row r="477" ht="15.75" customHeight="1">
      <c r="T477" s="22"/>
    </row>
    <row r="478" ht="15.75" customHeight="1">
      <c r="T478" s="22"/>
    </row>
    <row r="479" ht="15.75" customHeight="1">
      <c r="T479" s="22"/>
    </row>
    <row r="480" ht="15.75" customHeight="1">
      <c r="T480" s="22"/>
    </row>
    <row r="481" ht="15.75" customHeight="1">
      <c r="T481" s="22"/>
    </row>
    <row r="482" ht="15.75" customHeight="1">
      <c r="T482" s="22"/>
    </row>
    <row r="483" ht="15.75" customHeight="1">
      <c r="T483" s="22"/>
    </row>
    <row r="484" ht="15.75" customHeight="1">
      <c r="T484" s="22"/>
    </row>
    <row r="485" ht="15.75" customHeight="1">
      <c r="T485" s="22"/>
    </row>
    <row r="486" ht="15.75" customHeight="1">
      <c r="T486" s="22"/>
    </row>
    <row r="487" ht="15.75" customHeight="1">
      <c r="T487" s="22"/>
    </row>
    <row r="488" ht="15.75" customHeight="1">
      <c r="T488" s="22"/>
    </row>
    <row r="489" ht="15.75" customHeight="1">
      <c r="T489" s="22"/>
    </row>
    <row r="490" ht="15.75" customHeight="1">
      <c r="T490" s="22"/>
    </row>
    <row r="491" ht="15.75" customHeight="1">
      <c r="T491" s="22"/>
    </row>
    <row r="492" ht="15.75" customHeight="1">
      <c r="T492" s="22"/>
    </row>
    <row r="493" ht="15.75" customHeight="1">
      <c r="T493" s="22"/>
    </row>
    <row r="494" ht="15.75" customHeight="1">
      <c r="T494" s="22"/>
    </row>
    <row r="495" ht="15.75" customHeight="1">
      <c r="T495" s="22"/>
    </row>
    <row r="496" ht="15.75" customHeight="1">
      <c r="T496" s="22"/>
    </row>
    <row r="497" ht="15.75" customHeight="1">
      <c r="T497" s="22"/>
    </row>
    <row r="498" ht="15.75" customHeight="1">
      <c r="T498" s="22"/>
    </row>
    <row r="499" ht="15.75" customHeight="1">
      <c r="T499" s="22"/>
    </row>
    <row r="500" ht="15.75" customHeight="1">
      <c r="T500" s="22"/>
    </row>
    <row r="501" ht="15.75" customHeight="1">
      <c r="T501" s="22"/>
    </row>
    <row r="502" ht="15.75" customHeight="1">
      <c r="T502" s="22"/>
    </row>
    <row r="503" ht="15.75" customHeight="1">
      <c r="T503" s="22"/>
    </row>
    <row r="504" ht="15.75" customHeight="1">
      <c r="T504" s="22"/>
    </row>
    <row r="505" ht="15.75" customHeight="1">
      <c r="T505" s="22"/>
    </row>
    <row r="506" ht="15.75" customHeight="1">
      <c r="T506" s="22"/>
    </row>
    <row r="507" ht="15.75" customHeight="1">
      <c r="T507" s="22"/>
    </row>
    <row r="508" ht="15.75" customHeight="1">
      <c r="T508" s="22"/>
    </row>
    <row r="509" ht="15.75" customHeight="1">
      <c r="T509" s="22"/>
    </row>
    <row r="510" ht="15.75" customHeight="1">
      <c r="T510" s="22"/>
    </row>
    <row r="511" ht="15.75" customHeight="1">
      <c r="T511" s="22"/>
    </row>
    <row r="512" ht="15.75" customHeight="1">
      <c r="T512" s="22"/>
    </row>
    <row r="513" ht="15.75" customHeight="1">
      <c r="T513" s="22"/>
    </row>
    <row r="514" ht="15.75" customHeight="1">
      <c r="T514" s="22"/>
    </row>
    <row r="515" ht="15.75" customHeight="1">
      <c r="T515" s="22"/>
    </row>
    <row r="516" ht="15.75" customHeight="1">
      <c r="T516" s="22"/>
    </row>
    <row r="517" ht="15.75" customHeight="1">
      <c r="T517" s="22"/>
    </row>
    <row r="518" ht="15.75" customHeight="1">
      <c r="T518" s="22"/>
    </row>
    <row r="519" ht="15.75" customHeight="1">
      <c r="T519" s="22"/>
    </row>
    <row r="520" ht="15.75" customHeight="1">
      <c r="T520" s="22"/>
    </row>
    <row r="521" ht="15.75" customHeight="1">
      <c r="T521" s="22"/>
    </row>
    <row r="522" ht="15.75" customHeight="1">
      <c r="T522" s="22"/>
    </row>
    <row r="523" ht="15.75" customHeight="1">
      <c r="T523" s="22"/>
    </row>
    <row r="524" ht="15.75" customHeight="1">
      <c r="T524" s="22"/>
    </row>
    <row r="525" ht="15.75" customHeight="1">
      <c r="T525" s="22"/>
    </row>
    <row r="526" ht="15.75" customHeight="1">
      <c r="T526" s="22"/>
    </row>
    <row r="527" ht="15.75" customHeight="1">
      <c r="T527" s="22"/>
    </row>
    <row r="528" ht="15.75" customHeight="1">
      <c r="T528" s="22"/>
    </row>
    <row r="529" ht="15.75" customHeight="1">
      <c r="T529" s="22"/>
    </row>
    <row r="530" ht="15.75" customHeight="1">
      <c r="T530" s="22"/>
    </row>
    <row r="531" ht="15.75" customHeight="1">
      <c r="T531" s="22"/>
    </row>
    <row r="532" ht="15.75" customHeight="1">
      <c r="T532" s="22"/>
    </row>
    <row r="533" ht="15.75" customHeight="1">
      <c r="T533" s="22"/>
    </row>
    <row r="534" ht="15.75" customHeight="1">
      <c r="T534" s="22"/>
    </row>
    <row r="535" ht="15.75" customHeight="1">
      <c r="T535" s="22"/>
    </row>
    <row r="536" ht="15.75" customHeight="1">
      <c r="T536" s="22"/>
    </row>
    <row r="537" ht="15.75" customHeight="1">
      <c r="T537" s="22"/>
    </row>
    <row r="538" ht="15.75" customHeight="1">
      <c r="T538" s="22"/>
    </row>
    <row r="539" ht="15.75" customHeight="1">
      <c r="T539" s="22"/>
    </row>
    <row r="540" ht="15.75" customHeight="1">
      <c r="T540" s="22"/>
    </row>
    <row r="541" ht="15.75" customHeight="1">
      <c r="T541" s="22"/>
    </row>
    <row r="542" ht="15.75" customHeight="1">
      <c r="T542" s="22"/>
    </row>
    <row r="543" ht="15.75" customHeight="1">
      <c r="T543" s="22"/>
    </row>
    <row r="544" ht="15.75" customHeight="1">
      <c r="T544" s="22"/>
    </row>
    <row r="545" ht="15.75" customHeight="1">
      <c r="T545" s="22"/>
    </row>
    <row r="546" ht="15.75" customHeight="1">
      <c r="T546" s="22"/>
    </row>
    <row r="547" ht="15.75" customHeight="1">
      <c r="T547" s="22"/>
    </row>
    <row r="548" ht="15.75" customHeight="1">
      <c r="T548" s="22"/>
    </row>
    <row r="549" ht="15.75" customHeight="1">
      <c r="T549" s="22"/>
    </row>
    <row r="550" ht="15.75" customHeight="1">
      <c r="T550" s="22"/>
    </row>
    <row r="551" ht="15.75" customHeight="1">
      <c r="T551" s="22"/>
    </row>
    <row r="552" ht="15.75" customHeight="1">
      <c r="T552" s="22"/>
    </row>
    <row r="553" ht="15.75" customHeight="1">
      <c r="T553" s="22"/>
    </row>
    <row r="554" ht="15.75" customHeight="1">
      <c r="T554" s="22"/>
    </row>
    <row r="555" ht="15.75" customHeight="1">
      <c r="T555" s="22"/>
    </row>
    <row r="556" ht="15.75" customHeight="1">
      <c r="T556" s="22"/>
    </row>
    <row r="557" ht="15.75" customHeight="1">
      <c r="T557" s="22"/>
    </row>
    <row r="558" ht="15.75" customHeight="1">
      <c r="T558" s="22"/>
    </row>
    <row r="559" ht="15.75" customHeight="1">
      <c r="T559" s="22"/>
    </row>
    <row r="560" ht="15.75" customHeight="1">
      <c r="T560" s="22"/>
    </row>
    <row r="561" ht="15.75" customHeight="1">
      <c r="T561" s="22"/>
    </row>
    <row r="562" ht="15.75" customHeight="1">
      <c r="T562" s="22"/>
    </row>
    <row r="563" ht="15.75" customHeight="1">
      <c r="T563" s="22"/>
    </row>
    <row r="564" ht="15.75" customHeight="1">
      <c r="T564" s="22"/>
    </row>
    <row r="565" ht="15.75" customHeight="1">
      <c r="T565" s="22"/>
    </row>
    <row r="566" ht="15.75" customHeight="1">
      <c r="T566" s="22"/>
    </row>
    <row r="567" ht="15.75" customHeight="1">
      <c r="T567" s="22"/>
    </row>
    <row r="568" ht="15.75" customHeight="1">
      <c r="T568" s="22"/>
    </row>
    <row r="569" ht="15.75" customHeight="1">
      <c r="T569" s="22"/>
    </row>
    <row r="570" ht="15.75" customHeight="1">
      <c r="T570" s="22"/>
    </row>
    <row r="571" ht="15.75" customHeight="1">
      <c r="T571" s="22"/>
    </row>
    <row r="572" ht="15.75" customHeight="1">
      <c r="T572" s="22"/>
    </row>
    <row r="573" ht="15.75" customHeight="1">
      <c r="T573" s="22"/>
    </row>
    <row r="574" ht="15.75" customHeight="1">
      <c r="T574" s="22"/>
    </row>
    <row r="575" ht="15.75" customHeight="1">
      <c r="T575" s="22"/>
    </row>
    <row r="576" ht="15.75" customHeight="1">
      <c r="T576" s="22"/>
    </row>
    <row r="577" ht="15.75" customHeight="1">
      <c r="T577" s="22"/>
    </row>
    <row r="578" ht="15.75" customHeight="1">
      <c r="T578" s="22"/>
    </row>
    <row r="579" ht="15.75" customHeight="1">
      <c r="T579" s="22"/>
    </row>
    <row r="580" ht="15.75" customHeight="1">
      <c r="T580" s="22"/>
    </row>
    <row r="581" ht="15.75" customHeight="1">
      <c r="T581" s="22"/>
    </row>
    <row r="582" ht="15.75" customHeight="1">
      <c r="T582" s="22"/>
    </row>
    <row r="583" ht="15.75" customHeight="1">
      <c r="T583" s="22"/>
    </row>
    <row r="584" ht="15.75" customHeight="1">
      <c r="T584" s="22"/>
    </row>
    <row r="585" ht="15.75" customHeight="1">
      <c r="T585" s="22"/>
    </row>
    <row r="586" ht="15.75" customHeight="1">
      <c r="T586" s="22"/>
    </row>
    <row r="587" ht="15.75" customHeight="1">
      <c r="T587" s="22"/>
    </row>
    <row r="588" ht="15.75" customHeight="1">
      <c r="T588" s="22"/>
    </row>
    <row r="589" ht="15.75" customHeight="1">
      <c r="T589" s="22"/>
    </row>
    <row r="590" ht="15.75" customHeight="1">
      <c r="T590" s="22"/>
    </row>
    <row r="591" ht="15.75" customHeight="1">
      <c r="T591" s="22"/>
    </row>
    <row r="592" ht="15.75" customHeight="1">
      <c r="T592" s="22"/>
    </row>
    <row r="593" ht="15.75" customHeight="1">
      <c r="T593" s="22"/>
    </row>
    <row r="594" ht="15.75" customHeight="1">
      <c r="T594" s="22"/>
    </row>
    <row r="595" ht="15.75" customHeight="1">
      <c r="T595" s="22"/>
    </row>
    <row r="596" ht="15.75" customHeight="1">
      <c r="T596" s="22"/>
    </row>
    <row r="597" ht="15.75" customHeight="1">
      <c r="T597" s="22"/>
    </row>
    <row r="598" ht="15.75" customHeight="1">
      <c r="T598" s="22"/>
    </row>
    <row r="599" ht="15.75" customHeight="1">
      <c r="T599" s="22"/>
    </row>
    <row r="600" ht="15.75" customHeight="1">
      <c r="T600" s="22"/>
    </row>
    <row r="601" ht="15.75" customHeight="1">
      <c r="T601" s="22"/>
    </row>
    <row r="602" ht="15.75" customHeight="1">
      <c r="T602" s="22"/>
    </row>
    <row r="603" ht="15.75" customHeight="1">
      <c r="T603" s="22"/>
    </row>
    <row r="604" ht="15.75" customHeight="1">
      <c r="T604" s="22"/>
    </row>
    <row r="605" ht="15.75" customHeight="1">
      <c r="T605" s="22"/>
    </row>
    <row r="606" ht="15.75" customHeight="1">
      <c r="T606" s="22"/>
    </row>
    <row r="607" ht="15.75" customHeight="1">
      <c r="T607" s="22"/>
    </row>
    <row r="608" ht="15.75" customHeight="1">
      <c r="T608" s="22"/>
    </row>
    <row r="609" ht="15.75" customHeight="1">
      <c r="T609" s="22"/>
    </row>
    <row r="610" ht="15.75" customHeight="1">
      <c r="T610" s="22"/>
    </row>
    <row r="611" ht="15.75" customHeight="1">
      <c r="T611" s="22"/>
    </row>
    <row r="612" ht="15.75" customHeight="1">
      <c r="T612" s="22"/>
    </row>
    <row r="613" ht="15.75" customHeight="1">
      <c r="T613" s="22"/>
    </row>
    <row r="614" ht="15.75" customHeight="1">
      <c r="T614" s="22"/>
    </row>
    <row r="615" ht="15.75" customHeight="1">
      <c r="T615" s="22"/>
    </row>
    <row r="616" ht="15.75" customHeight="1">
      <c r="T616" s="22"/>
    </row>
    <row r="617" ht="15.75" customHeight="1">
      <c r="T617" s="22"/>
    </row>
    <row r="618" ht="15.75" customHeight="1">
      <c r="T618" s="22"/>
    </row>
    <row r="619" ht="15.75" customHeight="1">
      <c r="T619" s="22"/>
    </row>
    <row r="620" ht="15.75" customHeight="1">
      <c r="T620" s="22"/>
    </row>
    <row r="621" ht="15.75" customHeight="1">
      <c r="T621" s="22"/>
    </row>
    <row r="622" ht="15.75" customHeight="1">
      <c r="T622" s="22"/>
    </row>
    <row r="623" ht="15.75" customHeight="1">
      <c r="T623" s="22"/>
    </row>
    <row r="624" ht="15.75" customHeight="1">
      <c r="T624" s="22"/>
    </row>
    <row r="625" ht="15.75" customHeight="1">
      <c r="T625" s="22"/>
    </row>
    <row r="626" ht="15.75" customHeight="1">
      <c r="T626" s="22"/>
    </row>
    <row r="627" ht="15.75" customHeight="1">
      <c r="T627" s="22"/>
    </row>
    <row r="628" ht="15.75" customHeight="1">
      <c r="T628" s="22"/>
    </row>
    <row r="629" ht="15.75" customHeight="1">
      <c r="T629" s="22"/>
    </row>
    <row r="630" ht="15.75" customHeight="1">
      <c r="T630" s="22"/>
    </row>
    <row r="631" ht="15.75" customHeight="1">
      <c r="T631" s="22"/>
    </row>
    <row r="632" ht="15.75" customHeight="1">
      <c r="T632" s="22"/>
    </row>
    <row r="633" ht="15.75" customHeight="1">
      <c r="T633" s="22"/>
    </row>
    <row r="634" ht="15.75" customHeight="1">
      <c r="T634" s="22"/>
    </row>
    <row r="635" ht="15.75" customHeight="1">
      <c r="T635" s="22"/>
    </row>
    <row r="636" ht="15.75" customHeight="1">
      <c r="T636" s="22"/>
    </row>
    <row r="637" ht="15.75" customHeight="1">
      <c r="T637" s="22"/>
    </row>
    <row r="638" ht="15.75" customHeight="1">
      <c r="T638" s="22"/>
    </row>
    <row r="639" ht="15.75" customHeight="1">
      <c r="T639" s="22"/>
    </row>
    <row r="640" ht="15.75" customHeight="1">
      <c r="T640" s="22"/>
    </row>
    <row r="641" ht="15.75" customHeight="1">
      <c r="T641" s="22"/>
    </row>
    <row r="642" ht="15.75" customHeight="1">
      <c r="T642" s="22"/>
    </row>
    <row r="643" ht="15.75" customHeight="1">
      <c r="T643" s="22"/>
    </row>
    <row r="644" ht="15.75" customHeight="1">
      <c r="T644" s="22"/>
    </row>
    <row r="645" ht="15.75" customHeight="1">
      <c r="T645" s="22"/>
    </row>
    <row r="646" ht="15.75" customHeight="1">
      <c r="T646" s="22"/>
    </row>
    <row r="647" ht="15.75" customHeight="1">
      <c r="T647" s="22"/>
    </row>
    <row r="648" ht="15.75" customHeight="1">
      <c r="T648" s="22"/>
    </row>
    <row r="649" ht="15.75" customHeight="1">
      <c r="T649" s="22"/>
    </row>
    <row r="650" ht="15.75" customHeight="1">
      <c r="T650" s="22"/>
    </row>
    <row r="651" ht="15.75" customHeight="1">
      <c r="T651" s="22"/>
    </row>
    <row r="652" ht="15.75" customHeight="1">
      <c r="T652" s="22"/>
    </row>
    <row r="653" ht="15.75" customHeight="1">
      <c r="T653" s="22"/>
    </row>
    <row r="654" ht="15.75" customHeight="1">
      <c r="T654" s="22"/>
    </row>
    <row r="655" ht="15.75" customHeight="1">
      <c r="T655" s="22"/>
    </row>
    <row r="656" ht="15.75" customHeight="1">
      <c r="T656" s="22"/>
    </row>
    <row r="657" ht="15.75" customHeight="1">
      <c r="T657" s="22"/>
    </row>
    <row r="658" ht="15.75" customHeight="1">
      <c r="T658" s="22"/>
    </row>
    <row r="659" ht="15.75" customHeight="1">
      <c r="T659" s="22"/>
    </row>
    <row r="660" ht="15.75" customHeight="1">
      <c r="T660" s="22"/>
    </row>
    <row r="661" ht="15.75" customHeight="1">
      <c r="T661" s="22"/>
    </row>
    <row r="662" ht="15.75" customHeight="1">
      <c r="T662" s="22"/>
    </row>
    <row r="663" ht="15.75" customHeight="1">
      <c r="T663" s="22"/>
    </row>
    <row r="664" ht="15.75" customHeight="1">
      <c r="T664" s="22"/>
    </row>
    <row r="665" ht="15.75" customHeight="1">
      <c r="T665" s="22"/>
    </row>
    <row r="666" ht="15.75" customHeight="1">
      <c r="T666" s="22"/>
    </row>
    <row r="667" ht="15.75" customHeight="1">
      <c r="T667" s="22"/>
    </row>
    <row r="668" ht="15.75" customHeight="1">
      <c r="T668" s="22"/>
    </row>
    <row r="669" ht="15.75" customHeight="1">
      <c r="T669" s="22"/>
    </row>
    <row r="670" ht="15.75" customHeight="1">
      <c r="T670" s="22"/>
    </row>
    <row r="671" ht="15.75" customHeight="1">
      <c r="T671" s="22"/>
    </row>
    <row r="672" ht="15.75" customHeight="1">
      <c r="T672" s="22"/>
    </row>
    <row r="673" ht="15.75" customHeight="1">
      <c r="T673" s="22"/>
    </row>
    <row r="674" ht="15.75" customHeight="1">
      <c r="T674" s="22"/>
    </row>
    <row r="675" ht="15.75" customHeight="1">
      <c r="T675" s="22"/>
    </row>
    <row r="676" ht="15.75" customHeight="1">
      <c r="T676" s="22"/>
    </row>
    <row r="677" ht="15.75" customHeight="1">
      <c r="T677" s="22"/>
    </row>
    <row r="678" ht="15.75" customHeight="1">
      <c r="T678" s="22"/>
    </row>
    <row r="679" ht="15.75" customHeight="1">
      <c r="T679" s="22"/>
    </row>
    <row r="680" ht="15.75" customHeight="1">
      <c r="T680" s="22"/>
    </row>
    <row r="681" ht="15.75" customHeight="1">
      <c r="T681" s="22"/>
    </row>
    <row r="682" ht="15.75" customHeight="1">
      <c r="T682" s="22"/>
    </row>
    <row r="683" ht="15.75" customHeight="1">
      <c r="T683" s="22"/>
    </row>
    <row r="684" ht="15.75" customHeight="1">
      <c r="T684" s="22"/>
    </row>
    <row r="685" ht="15.75" customHeight="1">
      <c r="T685" s="22"/>
    </row>
    <row r="686" ht="15.75" customHeight="1">
      <c r="T686" s="22"/>
    </row>
    <row r="687" ht="15.75" customHeight="1">
      <c r="T687" s="22"/>
    </row>
    <row r="688" ht="15.75" customHeight="1">
      <c r="T688" s="22"/>
    </row>
    <row r="689" ht="15.75" customHeight="1">
      <c r="T689" s="22"/>
    </row>
    <row r="690" ht="15.75" customHeight="1">
      <c r="T690" s="22"/>
    </row>
    <row r="691" ht="15.75" customHeight="1">
      <c r="T691" s="22"/>
    </row>
    <row r="692" ht="15.75" customHeight="1">
      <c r="T692" s="22"/>
    </row>
    <row r="693" ht="15.75" customHeight="1">
      <c r="T693" s="22"/>
    </row>
    <row r="694" ht="15.75" customHeight="1">
      <c r="T694" s="22"/>
    </row>
    <row r="695" ht="15.75" customHeight="1">
      <c r="T695" s="22"/>
    </row>
    <row r="696" ht="15.75" customHeight="1">
      <c r="T696" s="22"/>
    </row>
    <row r="697" ht="15.75" customHeight="1">
      <c r="T697" s="22"/>
    </row>
    <row r="698" ht="15.75" customHeight="1">
      <c r="T698" s="22"/>
    </row>
    <row r="699" ht="15.75" customHeight="1">
      <c r="T699" s="22"/>
    </row>
    <row r="700" ht="15.75" customHeight="1">
      <c r="T700" s="22"/>
    </row>
    <row r="701" ht="15.75" customHeight="1">
      <c r="T701" s="22"/>
    </row>
    <row r="702" ht="15.75" customHeight="1">
      <c r="T702" s="22"/>
    </row>
    <row r="703" ht="15.75" customHeight="1">
      <c r="T703" s="22"/>
    </row>
    <row r="704" ht="15.75" customHeight="1">
      <c r="T704" s="22"/>
    </row>
    <row r="705" ht="15.75" customHeight="1">
      <c r="T705" s="22"/>
    </row>
    <row r="706" ht="15.75" customHeight="1">
      <c r="T706" s="22"/>
    </row>
    <row r="707" ht="15.75" customHeight="1">
      <c r="T707" s="22"/>
    </row>
    <row r="708" ht="15.75" customHeight="1">
      <c r="T708" s="22"/>
    </row>
    <row r="709" ht="15.75" customHeight="1">
      <c r="T709" s="22"/>
    </row>
    <row r="710" ht="15.75" customHeight="1">
      <c r="T710" s="22"/>
    </row>
    <row r="711" ht="15.75" customHeight="1">
      <c r="T711" s="22"/>
    </row>
    <row r="712" ht="15.75" customHeight="1">
      <c r="T712" s="22"/>
    </row>
    <row r="713" ht="15.75" customHeight="1">
      <c r="T713" s="22"/>
    </row>
    <row r="714" ht="15.75" customHeight="1">
      <c r="T714" s="22"/>
    </row>
    <row r="715" ht="15.75" customHeight="1">
      <c r="T715" s="22"/>
    </row>
    <row r="716" ht="15.75" customHeight="1">
      <c r="T716" s="22"/>
    </row>
    <row r="717" ht="15.75" customHeight="1">
      <c r="T717" s="22"/>
    </row>
    <row r="718" ht="15.75" customHeight="1">
      <c r="T718" s="22"/>
    </row>
    <row r="719" ht="15.75" customHeight="1">
      <c r="T719" s="22"/>
    </row>
    <row r="720" ht="15.75" customHeight="1">
      <c r="T720" s="22"/>
    </row>
    <row r="721" ht="15.75" customHeight="1">
      <c r="T721" s="22"/>
    </row>
    <row r="722" ht="15.75" customHeight="1">
      <c r="T722" s="22"/>
    </row>
    <row r="723" ht="15.75" customHeight="1">
      <c r="T723" s="22"/>
    </row>
    <row r="724" ht="15.75" customHeight="1">
      <c r="T724" s="22"/>
    </row>
    <row r="725" ht="15.75" customHeight="1">
      <c r="T725" s="22"/>
    </row>
    <row r="726" ht="15.75" customHeight="1">
      <c r="T726" s="22"/>
    </row>
    <row r="727" ht="15.75" customHeight="1">
      <c r="T727" s="22"/>
    </row>
    <row r="728" ht="15.75" customHeight="1">
      <c r="T728" s="22"/>
    </row>
    <row r="729" ht="15.75" customHeight="1">
      <c r="T729" s="22"/>
    </row>
    <row r="730" ht="15.75" customHeight="1">
      <c r="T730" s="22"/>
    </row>
    <row r="731" ht="15.75" customHeight="1">
      <c r="T731" s="22"/>
    </row>
    <row r="732" ht="15.75" customHeight="1">
      <c r="T732" s="22"/>
    </row>
    <row r="733" ht="15.75" customHeight="1">
      <c r="T733" s="22"/>
    </row>
    <row r="734" ht="15.75" customHeight="1">
      <c r="T734" s="22"/>
    </row>
    <row r="735" ht="15.75" customHeight="1">
      <c r="T735" s="22"/>
    </row>
    <row r="736" ht="15.75" customHeight="1">
      <c r="T736" s="22"/>
    </row>
    <row r="737" ht="15.75" customHeight="1">
      <c r="T737" s="22"/>
    </row>
    <row r="738" ht="15.75" customHeight="1">
      <c r="T738" s="22"/>
    </row>
    <row r="739" ht="15.75" customHeight="1">
      <c r="T739" s="22"/>
    </row>
    <row r="740" ht="15.75" customHeight="1">
      <c r="T740" s="22"/>
    </row>
    <row r="741" ht="15.75" customHeight="1">
      <c r="T741" s="22"/>
    </row>
    <row r="742" ht="15.75" customHeight="1">
      <c r="T742" s="22"/>
    </row>
    <row r="743" ht="15.75" customHeight="1">
      <c r="T743" s="22"/>
    </row>
    <row r="744" ht="15.75" customHeight="1">
      <c r="T744" s="22"/>
    </row>
    <row r="745" ht="15.75" customHeight="1">
      <c r="T745" s="22"/>
    </row>
    <row r="746" ht="15.75" customHeight="1">
      <c r="T746" s="22"/>
    </row>
    <row r="747" ht="15.75" customHeight="1">
      <c r="T747" s="22"/>
    </row>
    <row r="748" ht="15.75" customHeight="1">
      <c r="T748" s="22"/>
    </row>
    <row r="749" ht="15.75" customHeight="1">
      <c r="T749" s="22"/>
    </row>
    <row r="750" ht="15.75" customHeight="1">
      <c r="T750" s="22"/>
    </row>
    <row r="751" ht="15.75" customHeight="1">
      <c r="T751" s="22"/>
    </row>
    <row r="752" ht="15.75" customHeight="1">
      <c r="T752" s="22"/>
    </row>
    <row r="753" ht="15.75" customHeight="1">
      <c r="T753" s="22"/>
    </row>
    <row r="754" ht="15.75" customHeight="1">
      <c r="T754" s="22"/>
    </row>
    <row r="755" ht="15.75" customHeight="1">
      <c r="T755" s="22"/>
    </row>
    <row r="756" ht="15.75" customHeight="1">
      <c r="T756" s="22"/>
    </row>
    <row r="757" ht="15.75" customHeight="1">
      <c r="T757" s="22"/>
    </row>
    <row r="758" ht="15.75" customHeight="1">
      <c r="T758" s="22"/>
    </row>
    <row r="759" ht="15.75" customHeight="1">
      <c r="T759" s="22"/>
    </row>
    <row r="760" ht="15.75" customHeight="1">
      <c r="T760" s="22"/>
    </row>
    <row r="761" ht="15.75" customHeight="1">
      <c r="T761" s="22"/>
    </row>
    <row r="762" ht="15.75" customHeight="1">
      <c r="T762" s="22"/>
    </row>
    <row r="763" ht="15.75" customHeight="1">
      <c r="T763" s="22"/>
    </row>
    <row r="764" ht="15.75" customHeight="1">
      <c r="T764" s="22"/>
    </row>
    <row r="765" ht="15.75" customHeight="1">
      <c r="T765" s="22"/>
    </row>
    <row r="766" ht="15.75" customHeight="1">
      <c r="T766" s="22"/>
    </row>
    <row r="767" ht="15.75" customHeight="1">
      <c r="T767" s="22"/>
    </row>
    <row r="768" ht="15.75" customHeight="1">
      <c r="T768" s="22"/>
    </row>
    <row r="769" ht="15.75" customHeight="1">
      <c r="T769" s="22"/>
    </row>
    <row r="770" ht="15.75" customHeight="1">
      <c r="T770" s="22"/>
    </row>
    <row r="771" ht="15.75" customHeight="1">
      <c r="T771" s="22"/>
    </row>
    <row r="772" ht="15.75" customHeight="1">
      <c r="T772" s="22"/>
    </row>
    <row r="773" ht="15.75" customHeight="1">
      <c r="T773" s="22"/>
    </row>
    <row r="774" ht="15.75" customHeight="1">
      <c r="T774" s="22"/>
    </row>
    <row r="775" ht="15.75" customHeight="1">
      <c r="T775" s="22"/>
    </row>
    <row r="776" ht="15.75" customHeight="1">
      <c r="T776" s="22"/>
    </row>
    <row r="777" ht="15.75" customHeight="1">
      <c r="T777" s="22"/>
    </row>
    <row r="778" ht="15.75" customHeight="1">
      <c r="T778" s="22"/>
    </row>
    <row r="779" ht="15.75" customHeight="1">
      <c r="T779" s="22"/>
    </row>
    <row r="780" ht="15.75" customHeight="1">
      <c r="T780" s="22"/>
    </row>
    <row r="781" ht="15.75" customHeight="1">
      <c r="T781" s="22"/>
    </row>
    <row r="782" ht="15.75" customHeight="1">
      <c r="T782" s="22"/>
    </row>
    <row r="783" ht="15.75" customHeight="1">
      <c r="T783" s="22"/>
    </row>
    <row r="784" ht="15.75" customHeight="1">
      <c r="T784" s="22"/>
    </row>
    <row r="785" ht="15.75" customHeight="1">
      <c r="T785" s="22"/>
    </row>
    <row r="786" ht="15.75" customHeight="1">
      <c r="T786" s="22"/>
    </row>
    <row r="787" ht="15.75" customHeight="1">
      <c r="T787" s="22"/>
    </row>
    <row r="788" ht="15.75" customHeight="1">
      <c r="T788" s="22"/>
    </row>
    <row r="789" ht="15.75" customHeight="1">
      <c r="T789" s="22"/>
    </row>
    <row r="790" ht="15.75" customHeight="1">
      <c r="T790" s="22"/>
    </row>
    <row r="791" ht="15.75" customHeight="1">
      <c r="T791" s="22"/>
    </row>
    <row r="792" ht="15.75" customHeight="1">
      <c r="T792" s="22"/>
    </row>
    <row r="793" ht="15.75" customHeight="1">
      <c r="T793" s="22"/>
    </row>
    <row r="794" ht="15.75" customHeight="1">
      <c r="T794" s="22"/>
    </row>
    <row r="795" ht="15.75" customHeight="1">
      <c r="T795" s="22"/>
    </row>
    <row r="796" ht="15.75" customHeight="1">
      <c r="T796" s="22"/>
    </row>
    <row r="797" ht="15.75" customHeight="1">
      <c r="T797" s="22"/>
    </row>
    <row r="798" ht="15.75" customHeight="1">
      <c r="T798" s="22"/>
    </row>
    <row r="799" ht="15.75" customHeight="1">
      <c r="T799" s="22"/>
    </row>
    <row r="800" ht="15.75" customHeight="1">
      <c r="T800" s="22"/>
    </row>
    <row r="801" ht="15.75" customHeight="1">
      <c r="T801" s="22"/>
    </row>
    <row r="802" ht="15.75" customHeight="1">
      <c r="T802" s="22"/>
    </row>
    <row r="803" ht="15.75" customHeight="1">
      <c r="T803" s="22"/>
    </row>
    <row r="804" ht="15.75" customHeight="1">
      <c r="T804" s="22"/>
    </row>
    <row r="805" ht="15.75" customHeight="1">
      <c r="T805" s="22"/>
    </row>
    <row r="806" ht="15.75" customHeight="1">
      <c r="T806" s="22"/>
    </row>
    <row r="807" ht="15.75" customHeight="1">
      <c r="T807" s="22"/>
    </row>
    <row r="808" ht="15.75" customHeight="1">
      <c r="T808" s="22"/>
    </row>
    <row r="809" ht="15.75" customHeight="1">
      <c r="T809" s="22"/>
    </row>
    <row r="810" ht="15.75" customHeight="1">
      <c r="T810" s="22"/>
    </row>
    <row r="811" ht="15.75" customHeight="1">
      <c r="T811" s="22"/>
    </row>
    <row r="812" ht="15.75" customHeight="1">
      <c r="T812" s="22"/>
    </row>
    <row r="813" ht="15.75" customHeight="1">
      <c r="T813" s="22"/>
    </row>
    <row r="814" ht="15.75" customHeight="1">
      <c r="T814" s="22"/>
    </row>
    <row r="815" ht="15.75" customHeight="1">
      <c r="T815" s="22"/>
    </row>
    <row r="816" ht="15.75" customHeight="1">
      <c r="T816" s="22"/>
    </row>
    <row r="817" ht="15.75" customHeight="1">
      <c r="T817" s="22"/>
    </row>
    <row r="818" ht="15.75" customHeight="1">
      <c r="T818" s="22"/>
    </row>
    <row r="819" ht="15.75" customHeight="1">
      <c r="T819" s="22"/>
    </row>
    <row r="820" ht="15.75" customHeight="1">
      <c r="T820" s="22"/>
    </row>
    <row r="821" ht="15.75" customHeight="1">
      <c r="T821" s="22"/>
    </row>
    <row r="822" ht="15.75" customHeight="1">
      <c r="T822" s="22"/>
    </row>
    <row r="823" ht="15.75" customHeight="1">
      <c r="T823" s="22"/>
    </row>
    <row r="824" ht="15.75" customHeight="1">
      <c r="T824" s="22"/>
    </row>
    <row r="825" ht="15.75" customHeight="1">
      <c r="T825" s="22"/>
    </row>
    <row r="826" ht="15.75" customHeight="1">
      <c r="T826" s="22"/>
    </row>
    <row r="827" ht="15.75" customHeight="1">
      <c r="T827" s="22"/>
    </row>
    <row r="828" ht="15.75" customHeight="1">
      <c r="T828" s="22"/>
    </row>
    <row r="829" ht="15.75" customHeight="1">
      <c r="T829" s="22"/>
    </row>
    <row r="830" ht="15.75" customHeight="1">
      <c r="T830" s="22"/>
    </row>
    <row r="831" ht="15.75" customHeight="1">
      <c r="T831" s="22"/>
    </row>
    <row r="832" ht="15.75" customHeight="1">
      <c r="T832" s="22"/>
    </row>
    <row r="833" ht="15.75" customHeight="1">
      <c r="T833" s="22"/>
    </row>
    <row r="834" ht="15.75" customHeight="1">
      <c r="T834" s="22"/>
    </row>
    <row r="835" ht="15.75" customHeight="1">
      <c r="T835" s="22"/>
    </row>
    <row r="836" ht="15.75" customHeight="1">
      <c r="T836" s="22"/>
    </row>
    <row r="837" ht="15.75" customHeight="1">
      <c r="T837" s="22"/>
    </row>
    <row r="838" ht="15.75" customHeight="1">
      <c r="T838" s="22"/>
    </row>
    <row r="839" ht="15.75" customHeight="1">
      <c r="T839" s="22"/>
    </row>
    <row r="840" ht="15.75" customHeight="1">
      <c r="T840" s="22"/>
    </row>
    <row r="841" ht="15.75" customHeight="1">
      <c r="T841" s="22"/>
    </row>
    <row r="842" ht="15.75" customHeight="1">
      <c r="T842" s="22"/>
    </row>
    <row r="843" ht="15.75" customHeight="1">
      <c r="T843" s="22"/>
    </row>
    <row r="844" ht="15.75" customHeight="1">
      <c r="T844" s="22"/>
    </row>
    <row r="845" ht="15.75" customHeight="1">
      <c r="T845" s="22"/>
    </row>
    <row r="846" ht="15.75" customHeight="1">
      <c r="T846" s="22"/>
    </row>
    <row r="847" ht="15.75" customHeight="1">
      <c r="T847" s="22"/>
    </row>
    <row r="848" ht="15.75" customHeight="1">
      <c r="T848" s="22"/>
    </row>
    <row r="849" ht="15.75" customHeight="1">
      <c r="T849" s="22"/>
    </row>
    <row r="850" ht="15.75" customHeight="1">
      <c r="T850" s="22"/>
    </row>
    <row r="851" ht="15.75" customHeight="1">
      <c r="T851" s="22"/>
    </row>
    <row r="852" ht="15.75" customHeight="1">
      <c r="T852" s="22"/>
    </row>
    <row r="853" ht="15.75" customHeight="1">
      <c r="T853" s="22"/>
    </row>
    <row r="854" ht="15.75" customHeight="1">
      <c r="T854" s="22"/>
    </row>
    <row r="855" ht="15.75" customHeight="1">
      <c r="T855" s="22"/>
    </row>
    <row r="856" ht="15.75" customHeight="1">
      <c r="T856" s="22"/>
    </row>
    <row r="857" ht="15.75" customHeight="1">
      <c r="T857" s="22"/>
    </row>
    <row r="858" ht="15.75" customHeight="1">
      <c r="T858" s="22"/>
    </row>
    <row r="859" ht="15.75" customHeight="1">
      <c r="T859" s="22"/>
    </row>
    <row r="860" ht="15.75" customHeight="1">
      <c r="T860" s="22"/>
    </row>
    <row r="861" ht="15.75" customHeight="1">
      <c r="T861" s="22"/>
    </row>
    <row r="862" ht="15.75" customHeight="1">
      <c r="T862" s="22"/>
    </row>
    <row r="863" ht="15.75" customHeight="1">
      <c r="T863" s="22"/>
    </row>
    <row r="864" ht="15.75" customHeight="1">
      <c r="T864" s="22"/>
    </row>
    <row r="865" ht="15.75" customHeight="1">
      <c r="T865" s="22"/>
    </row>
    <row r="866" ht="15.75" customHeight="1">
      <c r="T866" s="22"/>
    </row>
    <row r="867" ht="15.75" customHeight="1">
      <c r="T867" s="22"/>
    </row>
    <row r="868" ht="15.75" customHeight="1">
      <c r="T868" s="22"/>
    </row>
    <row r="869" ht="15.75" customHeight="1">
      <c r="T869" s="22"/>
    </row>
    <row r="870" ht="15.75" customHeight="1">
      <c r="T870" s="22"/>
    </row>
    <row r="871" ht="15.75" customHeight="1">
      <c r="T871" s="22"/>
    </row>
    <row r="872" ht="15.75" customHeight="1">
      <c r="T872" s="22"/>
    </row>
    <row r="873" ht="15.75" customHeight="1">
      <c r="T873" s="22"/>
    </row>
    <row r="874" ht="15.75" customHeight="1">
      <c r="T874" s="22"/>
    </row>
    <row r="875" ht="15.75" customHeight="1">
      <c r="T875" s="22"/>
    </row>
    <row r="876" ht="15.75" customHeight="1">
      <c r="T876" s="22"/>
    </row>
    <row r="877" ht="15.75" customHeight="1">
      <c r="T877" s="22"/>
    </row>
    <row r="878" ht="15.75" customHeight="1">
      <c r="T878" s="22"/>
    </row>
    <row r="879" ht="15.75" customHeight="1">
      <c r="T879" s="22"/>
    </row>
    <row r="880" ht="15.75" customHeight="1">
      <c r="T880" s="22"/>
    </row>
    <row r="881" ht="15.75" customHeight="1">
      <c r="T881" s="22"/>
    </row>
    <row r="882" ht="15.75" customHeight="1">
      <c r="T882" s="22"/>
    </row>
    <row r="883" ht="15.75" customHeight="1">
      <c r="T883" s="22"/>
    </row>
    <row r="884" ht="15.75" customHeight="1">
      <c r="T884" s="22"/>
    </row>
    <row r="885" ht="15.75" customHeight="1">
      <c r="T885" s="22"/>
    </row>
    <row r="886" ht="15.75" customHeight="1">
      <c r="T886" s="22"/>
    </row>
    <row r="887" ht="15.75" customHeight="1">
      <c r="T887" s="22"/>
    </row>
    <row r="888" ht="15.75" customHeight="1">
      <c r="T888" s="22"/>
    </row>
    <row r="889" ht="15.75" customHeight="1">
      <c r="T889" s="22"/>
    </row>
    <row r="890" ht="15.75" customHeight="1">
      <c r="T890" s="22"/>
    </row>
    <row r="891" ht="15.75" customHeight="1">
      <c r="T891" s="22"/>
    </row>
    <row r="892" ht="15.75" customHeight="1">
      <c r="T892" s="22"/>
    </row>
    <row r="893" ht="15.75" customHeight="1">
      <c r="T893" s="22"/>
    </row>
    <row r="894" ht="15.75" customHeight="1">
      <c r="T894" s="22"/>
    </row>
    <row r="895" ht="15.75" customHeight="1">
      <c r="T895" s="22"/>
    </row>
    <row r="896" ht="15.75" customHeight="1">
      <c r="T896" s="22"/>
    </row>
    <row r="897" ht="15.75" customHeight="1">
      <c r="T897" s="22"/>
    </row>
    <row r="898" ht="15.75" customHeight="1">
      <c r="T898" s="22"/>
    </row>
    <row r="899" ht="15.75" customHeight="1">
      <c r="T899" s="22"/>
    </row>
    <row r="900" ht="15.75" customHeight="1">
      <c r="T900" s="22"/>
    </row>
    <row r="901" ht="15.75" customHeight="1">
      <c r="T901" s="22"/>
    </row>
    <row r="902" ht="15.75" customHeight="1">
      <c r="T902" s="22"/>
    </row>
    <row r="903" ht="15.75" customHeight="1">
      <c r="T903" s="22"/>
    </row>
    <row r="904" ht="15.75" customHeight="1">
      <c r="T904" s="22"/>
    </row>
    <row r="905" ht="15.75" customHeight="1">
      <c r="T905" s="22"/>
    </row>
    <row r="906" ht="15.75" customHeight="1">
      <c r="T906" s="22"/>
    </row>
    <row r="907" ht="15.75" customHeight="1">
      <c r="T907" s="22"/>
    </row>
    <row r="908" ht="15.75" customHeight="1">
      <c r="T908" s="22"/>
    </row>
    <row r="909" ht="15.75" customHeight="1">
      <c r="T909" s="22"/>
    </row>
    <row r="910" ht="15.75" customHeight="1">
      <c r="T910" s="22"/>
    </row>
    <row r="911" ht="15.75" customHeight="1">
      <c r="T911" s="22"/>
    </row>
    <row r="912" ht="15.75" customHeight="1">
      <c r="T912" s="22"/>
    </row>
    <row r="913" ht="15.75" customHeight="1">
      <c r="T913" s="22"/>
    </row>
    <row r="914" ht="15.75" customHeight="1">
      <c r="T914" s="22"/>
    </row>
    <row r="915" ht="15.75" customHeight="1">
      <c r="T915" s="22"/>
    </row>
    <row r="916" ht="15.75" customHeight="1">
      <c r="T916" s="22"/>
    </row>
    <row r="917" ht="15.75" customHeight="1">
      <c r="T917" s="22"/>
    </row>
    <row r="918" ht="15.75" customHeight="1">
      <c r="T918" s="22"/>
    </row>
    <row r="919" ht="15.75" customHeight="1">
      <c r="T919" s="22"/>
    </row>
    <row r="920" ht="15.75" customHeight="1">
      <c r="T920" s="22"/>
    </row>
    <row r="921" ht="15.75" customHeight="1">
      <c r="T921" s="22"/>
    </row>
    <row r="922" ht="15.75" customHeight="1">
      <c r="T922" s="22"/>
    </row>
    <row r="923" ht="15.75" customHeight="1">
      <c r="T923" s="22"/>
    </row>
    <row r="924" ht="15.75" customHeight="1">
      <c r="T924" s="22"/>
    </row>
    <row r="925" ht="15.75" customHeight="1">
      <c r="T925" s="22"/>
    </row>
    <row r="926" ht="15.75" customHeight="1">
      <c r="T926" s="22"/>
    </row>
    <row r="927" ht="15.75" customHeight="1">
      <c r="T927" s="22"/>
    </row>
    <row r="928" ht="15.75" customHeight="1">
      <c r="T928" s="22"/>
    </row>
    <row r="929" ht="15.75" customHeight="1">
      <c r="T929" s="22"/>
    </row>
    <row r="930" ht="15.75" customHeight="1">
      <c r="T930" s="22"/>
    </row>
    <row r="931" ht="15.75" customHeight="1">
      <c r="T931" s="22"/>
    </row>
    <row r="932" ht="15.75" customHeight="1">
      <c r="T932" s="22"/>
    </row>
    <row r="933" ht="15.75" customHeight="1">
      <c r="T933" s="22"/>
    </row>
    <row r="934" ht="15.75" customHeight="1">
      <c r="T934" s="22"/>
    </row>
    <row r="935" ht="15.75" customHeight="1">
      <c r="T935" s="22"/>
    </row>
    <row r="936" ht="15.75" customHeight="1">
      <c r="T936" s="22"/>
    </row>
    <row r="937" ht="15.75" customHeight="1">
      <c r="T937" s="22"/>
    </row>
    <row r="938" ht="15.75" customHeight="1">
      <c r="T938" s="22"/>
    </row>
    <row r="939" ht="15.75" customHeight="1">
      <c r="T939" s="22"/>
    </row>
    <row r="940" ht="15.75" customHeight="1">
      <c r="T940" s="22"/>
    </row>
    <row r="941" ht="15.75" customHeight="1">
      <c r="T941" s="22"/>
    </row>
    <row r="942" ht="15.75" customHeight="1">
      <c r="T942" s="22"/>
    </row>
    <row r="943" ht="15.75" customHeight="1">
      <c r="T943" s="22"/>
    </row>
    <row r="944" ht="15.75" customHeight="1">
      <c r="T944" s="22"/>
    </row>
    <row r="945" ht="15.75" customHeight="1">
      <c r="T945" s="22"/>
    </row>
    <row r="946" ht="15.75" customHeight="1">
      <c r="T946" s="22"/>
    </row>
    <row r="947" ht="15.75" customHeight="1">
      <c r="T947" s="22"/>
    </row>
    <row r="948" ht="15.75" customHeight="1">
      <c r="T948" s="22"/>
    </row>
    <row r="949" ht="15.75" customHeight="1">
      <c r="T949" s="22"/>
    </row>
    <row r="950" ht="15.75" customHeight="1">
      <c r="T950" s="22"/>
    </row>
    <row r="951" ht="15.75" customHeight="1">
      <c r="T951" s="22"/>
    </row>
    <row r="952" ht="15.75" customHeight="1">
      <c r="T952" s="22"/>
    </row>
    <row r="953" ht="15.75" customHeight="1">
      <c r="T953" s="22"/>
    </row>
    <row r="954" ht="15.75" customHeight="1">
      <c r="T954" s="22"/>
    </row>
    <row r="955" ht="15.75" customHeight="1">
      <c r="T955" s="22"/>
    </row>
    <row r="956" ht="15.75" customHeight="1">
      <c r="T956" s="22"/>
    </row>
    <row r="957" ht="15.75" customHeight="1">
      <c r="T957" s="22"/>
    </row>
    <row r="958" ht="15.75" customHeight="1">
      <c r="T958" s="22"/>
    </row>
    <row r="959" ht="15.75" customHeight="1">
      <c r="T959" s="22"/>
    </row>
    <row r="960" ht="15.75" customHeight="1">
      <c r="T960" s="22"/>
    </row>
    <row r="961" ht="15.75" customHeight="1">
      <c r="T961" s="22"/>
    </row>
    <row r="962" ht="15.75" customHeight="1">
      <c r="T962" s="22"/>
    </row>
    <row r="963" ht="15.75" customHeight="1">
      <c r="T963" s="22"/>
    </row>
    <row r="964" ht="15.75" customHeight="1">
      <c r="T964" s="22"/>
    </row>
    <row r="965" ht="15.75" customHeight="1">
      <c r="T965" s="22"/>
    </row>
    <row r="966" ht="15.75" customHeight="1">
      <c r="T966" s="22"/>
    </row>
    <row r="967" ht="15.75" customHeight="1">
      <c r="T967" s="22"/>
    </row>
    <row r="968" ht="15.75" customHeight="1">
      <c r="T968" s="22"/>
    </row>
    <row r="969" ht="15.75" customHeight="1">
      <c r="T969" s="22"/>
    </row>
    <row r="970" ht="15.75" customHeight="1">
      <c r="T970" s="22"/>
    </row>
    <row r="971" ht="15.75" customHeight="1">
      <c r="T971" s="22"/>
    </row>
    <row r="972" ht="15.75" customHeight="1">
      <c r="T972" s="22"/>
    </row>
    <row r="973" ht="15.75" customHeight="1">
      <c r="T973" s="22"/>
    </row>
    <row r="974" ht="15.75" customHeight="1">
      <c r="T974" s="22"/>
    </row>
    <row r="975" ht="15.75" customHeight="1">
      <c r="T975" s="22"/>
    </row>
    <row r="976" ht="15.75" customHeight="1">
      <c r="T976" s="22"/>
    </row>
    <row r="977" ht="15.75" customHeight="1">
      <c r="T977" s="22"/>
    </row>
    <row r="978" ht="15.75" customHeight="1">
      <c r="T978" s="22"/>
    </row>
    <row r="979" ht="15.75" customHeight="1">
      <c r="T979" s="22"/>
    </row>
    <row r="980" ht="15.75" customHeight="1">
      <c r="T980" s="22"/>
    </row>
    <row r="981" ht="15.75" customHeight="1">
      <c r="T981" s="22"/>
    </row>
    <row r="982" ht="15.75" customHeight="1">
      <c r="T982" s="22"/>
    </row>
    <row r="983" ht="15.75" customHeight="1">
      <c r="T983" s="22"/>
    </row>
    <row r="984" ht="15.75" customHeight="1">
      <c r="T984" s="22"/>
    </row>
    <row r="985" ht="15.75" customHeight="1">
      <c r="T985" s="22"/>
    </row>
    <row r="986" ht="15.75" customHeight="1">
      <c r="T986" s="22"/>
    </row>
    <row r="987" ht="15.75" customHeight="1">
      <c r="T987" s="22"/>
    </row>
    <row r="988" ht="15.75" customHeight="1">
      <c r="T988" s="22"/>
    </row>
    <row r="989" ht="15.75" customHeight="1">
      <c r="T989" s="22"/>
    </row>
    <row r="990" ht="15.75" customHeight="1">
      <c r="T990" s="22"/>
    </row>
    <row r="991" ht="15.75" customHeight="1">
      <c r="T991" s="22"/>
    </row>
    <row r="992" ht="15.75" customHeight="1">
      <c r="T992" s="22"/>
    </row>
    <row r="993" ht="15.75" customHeight="1">
      <c r="T993" s="22"/>
    </row>
    <row r="994" ht="15.75" customHeight="1">
      <c r="T994" s="22"/>
    </row>
    <row r="995" ht="15.75" customHeight="1">
      <c r="T995" s="22"/>
    </row>
    <row r="996" ht="15.75" customHeight="1">
      <c r="T996" s="22"/>
    </row>
    <row r="997" ht="15.75" customHeight="1">
      <c r="T997" s="22"/>
    </row>
    <row r="998" ht="15.75" customHeight="1">
      <c r="T998" s="22"/>
    </row>
    <row r="999" ht="15.75" customHeight="1">
      <c r="T999" s="22"/>
    </row>
    <row r="1000" ht="15.75" customHeight="1">
      <c r="T1000" s="22"/>
    </row>
  </sheetData>
  <mergeCells count="68">
    <mergeCell ref="A85:A86"/>
    <mergeCell ref="A87:A88"/>
    <mergeCell ref="A89:A90"/>
    <mergeCell ref="A91:A92"/>
    <mergeCell ref="A93:A94"/>
    <mergeCell ref="A95:A96"/>
    <mergeCell ref="A97:A98"/>
    <mergeCell ref="A113:A114"/>
    <mergeCell ref="A115:A116"/>
    <mergeCell ref="A117:A118"/>
    <mergeCell ref="A119:A120"/>
    <mergeCell ref="A121:A122"/>
    <mergeCell ref="A99:A100"/>
    <mergeCell ref="A101:A102"/>
    <mergeCell ref="A103:A104"/>
    <mergeCell ref="A105:A106"/>
    <mergeCell ref="A107:A108"/>
    <mergeCell ref="A109:A110"/>
    <mergeCell ref="A111:A112"/>
    <mergeCell ref="B1:B2"/>
    <mergeCell ref="C1:C2"/>
    <mergeCell ref="D1:H1"/>
    <mergeCell ref="I1:J1"/>
    <mergeCell ref="K1:N1"/>
    <mergeCell ref="O1:Q1"/>
    <mergeCell ref="R1:S1"/>
    <mergeCell ref="A1:A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</mergeCells>
  <conditionalFormatting sqref="I3:I122">
    <cfRule type="cellIs" dxfId="0" priority="1" operator="equal">
      <formula>1</formula>
    </cfRule>
  </conditionalFormatting>
  <conditionalFormatting sqref="J3:J122">
    <cfRule type="cellIs" dxfId="1" priority="2" operator="equal">
      <formula>1</formula>
    </cfRule>
  </conditionalFormatting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6.0"/>
    <col customWidth="1" min="3" max="3" width="40.0"/>
    <col customWidth="1" min="4" max="10" width="4.43"/>
    <col customWidth="1" min="11" max="13" width="10.0"/>
    <col customWidth="1" min="14" max="19" width="6.0"/>
    <col customWidth="1" min="20" max="20" width="40.0"/>
    <col customWidth="1" min="21" max="26" width="8.71"/>
  </cols>
  <sheetData>
    <row r="1">
      <c r="A1" s="6" t="s">
        <v>51</v>
      </c>
      <c r="B1" s="6" t="s">
        <v>15</v>
      </c>
      <c r="C1" s="6" t="s">
        <v>16</v>
      </c>
      <c r="D1" s="6" t="s">
        <v>52</v>
      </c>
      <c r="I1" s="6" t="s">
        <v>53</v>
      </c>
      <c r="K1" s="6" t="s">
        <v>54</v>
      </c>
      <c r="O1" s="6" t="s">
        <v>55</v>
      </c>
      <c r="R1" s="6" t="s">
        <v>21</v>
      </c>
      <c r="T1" s="22"/>
    </row>
    <row r="2">
      <c r="D2" s="23" t="s">
        <v>56</v>
      </c>
      <c r="E2" s="23" t="s">
        <v>57</v>
      </c>
      <c r="F2" s="23" t="s">
        <v>58</v>
      </c>
      <c r="G2" s="23" t="s">
        <v>59</v>
      </c>
      <c r="H2" s="23" t="s">
        <v>60</v>
      </c>
      <c r="I2" s="23" t="s">
        <v>26</v>
      </c>
      <c r="J2" s="23" t="s">
        <v>27</v>
      </c>
      <c r="K2" s="23" t="s">
        <v>26</v>
      </c>
      <c r="L2" s="23" t="s">
        <v>31</v>
      </c>
      <c r="M2" s="23" t="s">
        <v>27</v>
      </c>
      <c r="N2" s="23" t="s">
        <v>28</v>
      </c>
      <c r="O2" s="23" t="s">
        <v>33</v>
      </c>
      <c r="P2" s="23" t="s">
        <v>61</v>
      </c>
      <c r="Q2" s="23" t="s">
        <v>32</v>
      </c>
      <c r="R2" s="24" t="s">
        <v>38</v>
      </c>
      <c r="S2" s="25" t="s">
        <v>39</v>
      </c>
      <c r="T2" s="23" t="s">
        <v>62</v>
      </c>
    </row>
    <row r="3">
      <c r="A3" s="26">
        <v>1.0</v>
      </c>
      <c r="B3" s="28">
        <v>1.0</v>
      </c>
      <c r="C3" s="41" t="str">
        <f>VLOOKUP(B3,results!A2:B12,2,FALSE)</f>
        <v>Darrian Dukes</v>
      </c>
      <c r="D3" s="28">
        <v>5.0</v>
      </c>
      <c r="E3" s="28">
        <v>5.0</v>
      </c>
      <c r="F3" s="29"/>
      <c r="G3" s="29"/>
      <c r="H3" s="29"/>
      <c r="I3" s="29">
        <f>IF(K3&gt;K4,1,0)</f>
        <v>1</v>
      </c>
      <c r="J3" s="29">
        <f t="shared" ref="J3:J122" si="1">IF(I3=0,1,0)</f>
        <v>0</v>
      </c>
      <c r="K3" s="29">
        <f>IF(D3&gt;D4,1,0)+IF(E3&gt;E4,1,0)+IF(F3&gt;F4,1,0)+IF(G3&gt;G4,1,0)+IF(H3&gt;H4,1,0)</f>
        <v>2</v>
      </c>
      <c r="L3" s="29">
        <f t="shared" ref="L3:L122" si="2">N3-K3-M3</f>
        <v>0</v>
      </c>
      <c r="M3" s="29">
        <f>K4</f>
        <v>0</v>
      </c>
      <c r="N3" s="29">
        <f t="shared" ref="N3:N122" si="3">IF(ISBLANK(D3),0,1)+IF(ISBLANK(E3),0,1)+IF(ISBLANK(F3),0,1)+IF(ISBLANK(G3),0,1)+IF(ISBLANK(H3),0,1)</f>
        <v>2</v>
      </c>
      <c r="O3" s="29">
        <f t="shared" ref="O3:O122" si="4">SUM(D3:H3)</f>
        <v>10</v>
      </c>
      <c r="P3" s="29">
        <f>COUNTIF(D4:H4,"&lt;&gt;") * 5 -SUM(D4:H4)</f>
        <v>3</v>
      </c>
      <c r="Q3" s="29">
        <f t="shared" ref="Q3:Q122" si="5">IFERROR(O3-P3,0)</f>
        <v>7</v>
      </c>
      <c r="R3" s="29" t="s">
        <v>63</v>
      </c>
      <c r="S3" s="29" t="s">
        <v>63</v>
      </c>
      <c r="T3" s="30"/>
      <c r="U3" s="31"/>
      <c r="V3" s="31"/>
      <c r="W3" s="31"/>
      <c r="X3" s="31"/>
      <c r="Y3" s="31"/>
      <c r="Z3" s="31"/>
    </row>
    <row r="4">
      <c r="A4" s="32"/>
      <c r="B4" s="28">
        <v>8.0</v>
      </c>
      <c r="C4" s="42" t="str">
        <f>VLOOKUP(B4,results!A2:B17,2,FALSE)</f>
        <v>Sebastian Vasquez</v>
      </c>
      <c r="D4" s="28">
        <v>3.0</v>
      </c>
      <c r="E4" s="28">
        <v>4.0</v>
      </c>
      <c r="F4" s="29"/>
      <c r="G4" s="29"/>
      <c r="H4" s="29"/>
      <c r="I4" s="29">
        <f>IF(K4&gt;K3,1,0)</f>
        <v>0</v>
      </c>
      <c r="J4" s="29">
        <f t="shared" si="1"/>
        <v>1</v>
      </c>
      <c r="K4" s="29">
        <f>IF(D4&gt;D3,1,0)+IF(E4&gt;E3,1,0)+IF(F4&gt;F3,1,0)+IF(G4&gt;G3,1,0)+IF(H4&gt;H3,1,0)</f>
        <v>0</v>
      </c>
      <c r="L4" s="29">
        <f t="shared" si="2"/>
        <v>0</v>
      </c>
      <c r="M4" s="29">
        <f>K3</f>
        <v>2</v>
      </c>
      <c r="N4" s="29">
        <f t="shared" si="3"/>
        <v>2</v>
      </c>
      <c r="O4" s="29">
        <f t="shared" si="4"/>
        <v>7</v>
      </c>
      <c r="P4" s="29">
        <f>COUNTIF(D3:H3,"&lt;&gt;") * 5 -SUM(D3:H3)</f>
        <v>0</v>
      </c>
      <c r="Q4" s="29">
        <f t="shared" si="5"/>
        <v>7</v>
      </c>
      <c r="R4" s="29" t="s">
        <v>63</v>
      </c>
      <c r="S4" s="29" t="s">
        <v>63</v>
      </c>
      <c r="T4" s="30"/>
      <c r="U4" s="31"/>
      <c r="V4" s="31"/>
      <c r="W4" s="31"/>
      <c r="X4" s="31"/>
      <c r="Y4" s="31"/>
      <c r="Z4" s="31"/>
    </row>
    <row r="5">
      <c r="A5" s="33">
        <v>2.0</v>
      </c>
      <c r="B5" s="35">
        <v>2.0</v>
      </c>
      <c r="C5" s="43" t="str">
        <f>VLOOKUP(B5,results!A2:B12,2,FALSE)</f>
        <v>Andrew Barron</v>
      </c>
      <c r="D5" s="35">
        <v>5.0</v>
      </c>
      <c r="E5" s="35">
        <v>5.0</v>
      </c>
      <c r="F5" s="36"/>
      <c r="G5" s="36"/>
      <c r="H5" s="36"/>
      <c r="I5" s="36">
        <f>IF(K5&gt;K6,1,0)</f>
        <v>1</v>
      </c>
      <c r="J5" s="36">
        <f t="shared" si="1"/>
        <v>0</v>
      </c>
      <c r="K5" s="36">
        <f>IF(D5&gt;D6,1,0)+IF(E5&gt;E6,1,0)+IF(F5&gt;F6,1,0)+IF(G5&gt;G6,1,0)+IF(H5&gt;H6,1,0)</f>
        <v>2</v>
      </c>
      <c r="L5" s="36">
        <f t="shared" si="2"/>
        <v>0</v>
      </c>
      <c r="M5" s="36">
        <f>K6</f>
        <v>0</v>
      </c>
      <c r="N5" s="36">
        <f t="shared" si="3"/>
        <v>2</v>
      </c>
      <c r="O5" s="36">
        <f t="shared" si="4"/>
        <v>10</v>
      </c>
      <c r="P5" s="36">
        <f>COUNTIF(D6:H6,"&lt;&gt;") * 5 -SUM(D6:H6)</f>
        <v>6</v>
      </c>
      <c r="Q5" s="36">
        <f t="shared" si="5"/>
        <v>4</v>
      </c>
      <c r="R5" s="36" t="s">
        <v>63</v>
      </c>
      <c r="S5" s="36" t="s">
        <v>63</v>
      </c>
      <c r="T5" s="37"/>
      <c r="U5" s="38"/>
      <c r="V5" s="38"/>
      <c r="W5" s="38"/>
      <c r="X5" s="38"/>
      <c r="Y5" s="38"/>
      <c r="Z5" s="38"/>
    </row>
    <row r="6">
      <c r="A6" s="32"/>
      <c r="B6" s="35">
        <v>10.0</v>
      </c>
      <c r="C6" s="43" t="str">
        <f>VLOOKUP(B6,results!A2:B17,2,FALSE)</f>
        <v>Taylor John Hummon</v>
      </c>
      <c r="D6" s="35">
        <v>2.0</v>
      </c>
      <c r="E6" s="35">
        <v>2.0</v>
      </c>
      <c r="F6" s="36"/>
      <c r="G6" s="36"/>
      <c r="H6" s="36"/>
      <c r="I6" s="36">
        <f>IF(K6&gt;K5,1,0)</f>
        <v>0</v>
      </c>
      <c r="J6" s="36">
        <f t="shared" si="1"/>
        <v>1</v>
      </c>
      <c r="K6" s="36">
        <f>IF(D6&gt;D5,1,0)+IF(E6&gt;E5,1,0)+IF(F6&gt;F5,1,0)+IF(G6&gt;G5,1,0)+IF(H6&gt;H5,1,0)</f>
        <v>0</v>
      </c>
      <c r="L6" s="36">
        <f t="shared" si="2"/>
        <v>0</v>
      </c>
      <c r="M6" s="36">
        <f>K5</f>
        <v>2</v>
      </c>
      <c r="N6" s="36">
        <f t="shared" si="3"/>
        <v>2</v>
      </c>
      <c r="O6" s="36">
        <f t="shared" si="4"/>
        <v>4</v>
      </c>
      <c r="P6" s="36">
        <f>COUNTIF(D5:H5,"&lt;&gt;") * 5 -SUM(D5:H5)</f>
        <v>0</v>
      </c>
      <c r="Q6" s="36">
        <f t="shared" si="5"/>
        <v>4</v>
      </c>
      <c r="R6" s="36" t="s">
        <v>63</v>
      </c>
      <c r="S6" s="36" t="s">
        <v>63</v>
      </c>
      <c r="T6" s="37"/>
      <c r="U6" s="38"/>
      <c r="V6" s="38"/>
      <c r="W6" s="38"/>
      <c r="X6" s="38"/>
      <c r="Y6" s="38"/>
      <c r="Z6" s="38"/>
    </row>
    <row r="7">
      <c r="A7" s="26">
        <v>3.0</v>
      </c>
      <c r="B7" s="28">
        <v>1.0</v>
      </c>
      <c r="C7" s="28" t="str">
        <f>VLOOKUP(B7,results!A2:B17,2,FALSE)</f>
        <v>Darrian Dukes</v>
      </c>
      <c r="D7" s="28">
        <v>3.0</v>
      </c>
      <c r="E7" s="28">
        <v>4.0</v>
      </c>
      <c r="F7" s="29"/>
      <c r="G7" s="29"/>
      <c r="H7" s="29"/>
      <c r="I7" s="29">
        <f>IF(K7&gt;K8,1,0)</f>
        <v>0</v>
      </c>
      <c r="J7" s="29">
        <f t="shared" si="1"/>
        <v>1</v>
      </c>
      <c r="K7" s="29">
        <f>IF(D7&gt;D8,1,0)+IF(E7&gt;E8,1,0)+IF(F7&gt;F8,1,0)+IF(G7&gt;G8,1,0)+IF(H7&gt;H8,1,0)</f>
        <v>0</v>
      </c>
      <c r="L7" s="29">
        <f t="shared" si="2"/>
        <v>0</v>
      </c>
      <c r="M7" s="29">
        <f>K8</f>
        <v>2</v>
      </c>
      <c r="N7" s="29">
        <f t="shared" si="3"/>
        <v>2</v>
      </c>
      <c r="O7" s="29">
        <f t="shared" si="4"/>
        <v>7</v>
      </c>
      <c r="P7" s="29">
        <f>COUNTIF(D8:H8,"&lt;&gt;") * 5 -SUM(D8:H8)</f>
        <v>0</v>
      </c>
      <c r="Q7" s="29">
        <f t="shared" si="5"/>
        <v>7</v>
      </c>
      <c r="R7" s="29" t="s">
        <v>63</v>
      </c>
      <c r="S7" s="29" t="s">
        <v>63</v>
      </c>
      <c r="T7" s="30"/>
      <c r="U7" s="31"/>
      <c r="V7" s="31"/>
      <c r="W7" s="31"/>
      <c r="X7" s="31"/>
      <c r="Y7" s="31"/>
      <c r="Z7" s="31"/>
    </row>
    <row r="8">
      <c r="A8" s="32"/>
      <c r="B8" s="28">
        <v>2.0</v>
      </c>
      <c r="C8" s="28" t="str">
        <f>VLOOKUP(B8,results!A2:B17,2,FALSE)</f>
        <v>Andrew Barron</v>
      </c>
      <c r="D8" s="28">
        <v>5.0</v>
      </c>
      <c r="E8" s="28">
        <v>5.0</v>
      </c>
      <c r="F8" s="29"/>
      <c r="G8" s="29"/>
      <c r="H8" s="29"/>
      <c r="I8" s="29">
        <f>IF(K8&gt;K7,1,0)</f>
        <v>1</v>
      </c>
      <c r="J8" s="29">
        <f t="shared" si="1"/>
        <v>0</v>
      </c>
      <c r="K8" s="29">
        <f>IF(D8&gt;D7,1,0)+IF(E8&gt;E7,1,0)+IF(F8&gt;F7,1,0)+IF(G8&gt;G7,1,0)+IF(H8&gt;H7,1,0)</f>
        <v>2</v>
      </c>
      <c r="L8" s="29">
        <f t="shared" si="2"/>
        <v>0</v>
      </c>
      <c r="M8" s="29">
        <f>K7</f>
        <v>0</v>
      </c>
      <c r="N8" s="29">
        <f t="shared" si="3"/>
        <v>2</v>
      </c>
      <c r="O8" s="29">
        <f t="shared" si="4"/>
        <v>10</v>
      </c>
      <c r="P8" s="29">
        <f>COUNTIF(D7:H7,"&lt;&gt;") * 5 -SUM(D7:H7)</f>
        <v>3</v>
      </c>
      <c r="Q8" s="29">
        <f t="shared" si="5"/>
        <v>7</v>
      </c>
      <c r="R8" s="29" t="s">
        <v>63</v>
      </c>
      <c r="S8" s="29" t="s">
        <v>63</v>
      </c>
      <c r="T8" s="30"/>
      <c r="U8" s="31"/>
      <c r="V8" s="31"/>
      <c r="W8" s="31"/>
      <c r="X8" s="31"/>
      <c r="Y8" s="31"/>
      <c r="Z8" s="31"/>
    </row>
    <row r="9">
      <c r="A9" s="33">
        <v>4.0</v>
      </c>
      <c r="B9" s="35">
        <v>8.0</v>
      </c>
      <c r="C9" s="35" t="str">
        <f>VLOOKUP(B9,results!A2:B17,2,FALSE)</f>
        <v>Sebastian Vasquez</v>
      </c>
      <c r="D9" s="35">
        <v>5.0</v>
      </c>
      <c r="E9" s="35">
        <v>5.0</v>
      </c>
      <c r="F9" s="36"/>
      <c r="G9" s="36"/>
      <c r="H9" s="36"/>
      <c r="I9" s="36">
        <f>IF(K9&gt;K10,1,0)</f>
        <v>1</v>
      </c>
      <c r="J9" s="36">
        <f t="shared" si="1"/>
        <v>0</v>
      </c>
      <c r="K9" s="36">
        <f>IF(D9&gt;D10,1,0)+IF(E9&gt;E10,1,0)+IF(F9&gt;F10,1,0)+IF(G9&gt;G10,1,0)+IF(H9&gt;H10,1,0)</f>
        <v>2</v>
      </c>
      <c r="L9" s="36">
        <f t="shared" si="2"/>
        <v>0</v>
      </c>
      <c r="M9" s="36">
        <f>K10</f>
        <v>0</v>
      </c>
      <c r="N9" s="36">
        <f t="shared" si="3"/>
        <v>2</v>
      </c>
      <c r="O9" s="36">
        <f t="shared" si="4"/>
        <v>10</v>
      </c>
      <c r="P9" s="36">
        <f>COUNTIF(D10:H10,"&lt;&gt;") * 5 -SUM(D10:H10)</f>
        <v>6</v>
      </c>
      <c r="Q9" s="36">
        <f t="shared" si="5"/>
        <v>4</v>
      </c>
      <c r="R9" s="36" t="s">
        <v>63</v>
      </c>
      <c r="S9" s="36" t="s">
        <v>63</v>
      </c>
      <c r="T9" s="37"/>
      <c r="U9" s="38"/>
      <c r="V9" s="38"/>
      <c r="W9" s="38"/>
      <c r="X9" s="38"/>
      <c r="Y9" s="38"/>
      <c r="Z9" s="38"/>
    </row>
    <row r="10">
      <c r="A10" s="32"/>
      <c r="B10" s="35">
        <v>10.0</v>
      </c>
      <c r="C10" s="35" t="str">
        <f>VLOOKUP(B10,results!A2:B17,2,FALSE)</f>
        <v>Taylor John Hummon</v>
      </c>
      <c r="D10" s="35">
        <v>2.0</v>
      </c>
      <c r="E10" s="35">
        <v>2.0</v>
      </c>
      <c r="F10" s="36"/>
      <c r="G10" s="36"/>
      <c r="H10" s="36"/>
      <c r="I10" s="36">
        <f>IF(K10&gt;K9,1,0)</f>
        <v>0</v>
      </c>
      <c r="J10" s="36">
        <f t="shared" si="1"/>
        <v>1</v>
      </c>
      <c r="K10" s="36">
        <f>IF(D10&gt;D9,1,0)+IF(E10&gt;E9,1,0)+IF(F10&gt;F9,1,0)+IF(G10&gt;G9,1,0)+IF(H10&gt;H9,1,0)</f>
        <v>0</v>
      </c>
      <c r="L10" s="36">
        <f t="shared" si="2"/>
        <v>0</v>
      </c>
      <c r="M10" s="36">
        <f>K9</f>
        <v>2</v>
      </c>
      <c r="N10" s="36">
        <f t="shared" si="3"/>
        <v>2</v>
      </c>
      <c r="O10" s="36">
        <f t="shared" si="4"/>
        <v>4</v>
      </c>
      <c r="P10" s="36">
        <f>COUNTIF(D9:H9,"&lt;&gt;") * 5 -SUM(D9:H9)</f>
        <v>0</v>
      </c>
      <c r="Q10" s="36">
        <f t="shared" si="5"/>
        <v>4</v>
      </c>
      <c r="R10" s="36" t="s">
        <v>63</v>
      </c>
      <c r="S10" s="36" t="s">
        <v>63</v>
      </c>
      <c r="T10" s="37"/>
      <c r="U10" s="38"/>
      <c r="V10" s="38"/>
      <c r="W10" s="38"/>
      <c r="X10" s="38"/>
      <c r="Y10" s="38"/>
      <c r="Z10" s="38"/>
    </row>
    <row r="11">
      <c r="A11" s="26">
        <v>5.0</v>
      </c>
      <c r="B11" s="29" t="s">
        <v>63</v>
      </c>
      <c r="C11" s="29" t="s">
        <v>63</v>
      </c>
      <c r="D11" s="29"/>
      <c r="E11" s="29"/>
      <c r="F11" s="29"/>
      <c r="G11" s="29"/>
      <c r="H11" s="29"/>
      <c r="I11" s="29">
        <f>IF(K11&gt;K12,1,0)</f>
        <v>0</v>
      </c>
      <c r="J11" s="29">
        <f t="shared" si="1"/>
        <v>1</v>
      </c>
      <c r="K11" s="29">
        <f>IF(D11&gt;D12,1,0)+IF(E11&gt;E12,1,0)+IF(F11&gt;F12,1,0)+IF(G11&gt;G12,1,0)+IF(H11&gt;H12,1,0)</f>
        <v>0</v>
      </c>
      <c r="L11" s="29">
        <f t="shared" si="2"/>
        <v>0</v>
      </c>
      <c r="M11" s="29">
        <f>K12</f>
        <v>0</v>
      </c>
      <c r="N11" s="29">
        <f t="shared" si="3"/>
        <v>0</v>
      </c>
      <c r="O11" s="29">
        <f t="shared" si="4"/>
        <v>0</v>
      </c>
      <c r="P11" s="29">
        <f>COUNTIF(D12:H12,"&lt;&gt;") * 5 -SUM(D12:H12)</f>
        <v>0</v>
      </c>
      <c r="Q11" s="29">
        <f t="shared" si="5"/>
        <v>0</v>
      </c>
      <c r="R11" s="29" t="s">
        <v>63</v>
      </c>
      <c r="S11" s="29" t="s">
        <v>63</v>
      </c>
      <c r="T11" s="30"/>
      <c r="U11" s="31"/>
      <c r="V11" s="31"/>
      <c r="W11" s="31"/>
      <c r="X11" s="31"/>
      <c r="Y11" s="31"/>
      <c r="Z11" s="31"/>
    </row>
    <row r="12">
      <c r="A12" s="32"/>
      <c r="B12" s="29" t="s">
        <v>63</v>
      </c>
      <c r="C12" s="29" t="s">
        <v>63</v>
      </c>
      <c r="D12" s="29"/>
      <c r="E12" s="29"/>
      <c r="F12" s="29"/>
      <c r="G12" s="29"/>
      <c r="H12" s="29"/>
      <c r="I12" s="29">
        <f>IF(K12&gt;K11,1,0)</f>
        <v>0</v>
      </c>
      <c r="J12" s="29">
        <f t="shared" si="1"/>
        <v>1</v>
      </c>
      <c r="K12" s="29">
        <f>IF(D12&gt;D11,1,0)+IF(E12&gt;E11,1,0)+IF(F12&gt;F11,1,0)+IF(G12&gt;G11,1,0)+IF(H12&gt;H11,1,0)</f>
        <v>0</v>
      </c>
      <c r="L12" s="29">
        <f t="shared" si="2"/>
        <v>0</v>
      </c>
      <c r="M12" s="29">
        <f>K11</f>
        <v>0</v>
      </c>
      <c r="N12" s="29">
        <f t="shared" si="3"/>
        <v>0</v>
      </c>
      <c r="O12" s="29">
        <f t="shared" si="4"/>
        <v>0</v>
      </c>
      <c r="P12" s="29">
        <f>COUNTIF(D11:H11,"&lt;&gt;") * 5 -SUM(D11:H11)</f>
        <v>0</v>
      </c>
      <c r="Q12" s="29">
        <f t="shared" si="5"/>
        <v>0</v>
      </c>
      <c r="R12" s="29" t="s">
        <v>63</v>
      </c>
      <c r="S12" s="29" t="s">
        <v>63</v>
      </c>
      <c r="T12" s="30"/>
      <c r="U12" s="31"/>
      <c r="V12" s="31"/>
      <c r="W12" s="31"/>
      <c r="X12" s="31"/>
      <c r="Y12" s="31"/>
      <c r="Z12" s="31"/>
    </row>
    <row r="13">
      <c r="A13" s="33">
        <v>6.0</v>
      </c>
      <c r="B13" s="36" t="s">
        <v>63</v>
      </c>
      <c r="C13" s="36" t="s">
        <v>63</v>
      </c>
      <c r="D13" s="36"/>
      <c r="E13" s="36"/>
      <c r="F13" s="36"/>
      <c r="G13" s="36"/>
      <c r="H13" s="36"/>
      <c r="I13" s="36">
        <f>IF(K13&gt;K14,1,0)</f>
        <v>0</v>
      </c>
      <c r="J13" s="36">
        <f t="shared" si="1"/>
        <v>1</v>
      </c>
      <c r="K13" s="36">
        <f>IF(D13&gt;D14,1,0)+IF(E13&gt;E14,1,0)+IF(F13&gt;F14,1,0)+IF(G13&gt;G14,1,0)+IF(H13&gt;H14,1,0)</f>
        <v>0</v>
      </c>
      <c r="L13" s="36">
        <f t="shared" si="2"/>
        <v>0</v>
      </c>
      <c r="M13" s="36">
        <f>K14</f>
        <v>0</v>
      </c>
      <c r="N13" s="36">
        <f t="shared" si="3"/>
        <v>0</v>
      </c>
      <c r="O13" s="36">
        <f t="shared" si="4"/>
        <v>0</v>
      </c>
      <c r="P13" s="36">
        <f>COUNTIF(D14:H14,"&lt;&gt;") * 5 -SUM(D14:H14)</f>
        <v>0</v>
      </c>
      <c r="Q13" s="36">
        <f t="shared" si="5"/>
        <v>0</v>
      </c>
      <c r="R13" s="36" t="s">
        <v>63</v>
      </c>
      <c r="S13" s="36" t="s">
        <v>63</v>
      </c>
      <c r="T13" s="37"/>
      <c r="U13" s="38"/>
      <c r="V13" s="38"/>
      <c r="W13" s="38"/>
      <c r="X13" s="38"/>
      <c r="Y13" s="38"/>
      <c r="Z13" s="38"/>
    </row>
    <row r="14">
      <c r="A14" s="32"/>
      <c r="B14" s="36" t="s">
        <v>63</v>
      </c>
      <c r="C14" s="36" t="s">
        <v>63</v>
      </c>
      <c r="D14" s="36"/>
      <c r="E14" s="36"/>
      <c r="F14" s="36"/>
      <c r="G14" s="36"/>
      <c r="H14" s="36"/>
      <c r="I14" s="36">
        <f>IF(K14&gt;K13,1,0)</f>
        <v>0</v>
      </c>
      <c r="J14" s="36">
        <f t="shared" si="1"/>
        <v>1</v>
      </c>
      <c r="K14" s="36">
        <f>IF(D14&gt;D13,1,0)+IF(E14&gt;E13,1,0)+IF(F14&gt;F13,1,0)+IF(G14&gt;G13,1,0)+IF(H14&gt;H13,1,0)</f>
        <v>0</v>
      </c>
      <c r="L14" s="36">
        <f t="shared" si="2"/>
        <v>0</v>
      </c>
      <c r="M14" s="36">
        <f>K13</f>
        <v>0</v>
      </c>
      <c r="N14" s="36">
        <f t="shared" si="3"/>
        <v>0</v>
      </c>
      <c r="O14" s="36">
        <f t="shared" si="4"/>
        <v>0</v>
      </c>
      <c r="P14" s="36">
        <f>COUNTIF(D13:H13,"&lt;&gt;") * 5 -SUM(D13:H13)</f>
        <v>0</v>
      </c>
      <c r="Q14" s="36">
        <f t="shared" si="5"/>
        <v>0</v>
      </c>
      <c r="R14" s="36" t="s">
        <v>63</v>
      </c>
      <c r="S14" s="36" t="s">
        <v>63</v>
      </c>
      <c r="T14" s="37"/>
      <c r="U14" s="38"/>
      <c r="V14" s="38"/>
      <c r="W14" s="38"/>
      <c r="X14" s="38"/>
      <c r="Y14" s="38"/>
      <c r="Z14" s="38"/>
    </row>
    <row r="15">
      <c r="A15" s="26">
        <v>7.0</v>
      </c>
      <c r="B15" s="29" t="s">
        <v>63</v>
      </c>
      <c r="C15" s="29" t="s">
        <v>63</v>
      </c>
      <c r="D15" s="29"/>
      <c r="E15" s="29"/>
      <c r="F15" s="29"/>
      <c r="G15" s="29"/>
      <c r="H15" s="29"/>
      <c r="I15" s="29">
        <f>IF(K15&gt;K16,1,0)</f>
        <v>0</v>
      </c>
      <c r="J15" s="29">
        <f t="shared" si="1"/>
        <v>1</v>
      </c>
      <c r="K15" s="29">
        <f>IF(D15&gt;D16,1,0)+IF(E15&gt;E16,1,0)+IF(F15&gt;F16,1,0)+IF(G15&gt;G16,1,0)+IF(H15&gt;H16,1,0)</f>
        <v>0</v>
      </c>
      <c r="L15" s="29">
        <f t="shared" si="2"/>
        <v>0</v>
      </c>
      <c r="M15" s="29">
        <f>K16</f>
        <v>0</v>
      </c>
      <c r="N15" s="29">
        <f t="shared" si="3"/>
        <v>0</v>
      </c>
      <c r="O15" s="29">
        <f t="shared" si="4"/>
        <v>0</v>
      </c>
      <c r="P15" s="29">
        <f>COUNTIF(D16:H16,"&lt;&gt;") * 5 -SUM(D16:H16)</f>
        <v>0</v>
      </c>
      <c r="Q15" s="29">
        <f t="shared" si="5"/>
        <v>0</v>
      </c>
      <c r="R15" s="29" t="s">
        <v>63</v>
      </c>
      <c r="S15" s="29" t="s">
        <v>63</v>
      </c>
      <c r="T15" s="30"/>
      <c r="U15" s="31"/>
      <c r="V15" s="31"/>
      <c r="W15" s="31"/>
      <c r="X15" s="31"/>
      <c r="Y15" s="31"/>
      <c r="Z15" s="31"/>
    </row>
    <row r="16">
      <c r="A16" s="32"/>
      <c r="B16" s="29" t="s">
        <v>63</v>
      </c>
      <c r="C16" s="29" t="s">
        <v>63</v>
      </c>
      <c r="D16" s="29"/>
      <c r="E16" s="29"/>
      <c r="F16" s="29"/>
      <c r="G16" s="29"/>
      <c r="H16" s="29"/>
      <c r="I16" s="29">
        <f>IF(K16&gt;K15,1,0)</f>
        <v>0</v>
      </c>
      <c r="J16" s="29">
        <f t="shared" si="1"/>
        <v>1</v>
      </c>
      <c r="K16" s="29">
        <f>IF(D16&gt;D15,1,0)+IF(E16&gt;E15,1,0)+IF(F16&gt;F15,1,0)+IF(G16&gt;G15,1,0)+IF(H16&gt;H15,1,0)</f>
        <v>0</v>
      </c>
      <c r="L16" s="29">
        <f t="shared" si="2"/>
        <v>0</v>
      </c>
      <c r="M16" s="29">
        <f>K15</f>
        <v>0</v>
      </c>
      <c r="N16" s="29">
        <f t="shared" si="3"/>
        <v>0</v>
      </c>
      <c r="O16" s="29">
        <f t="shared" si="4"/>
        <v>0</v>
      </c>
      <c r="P16" s="29">
        <f>COUNTIF(D15:H15,"&lt;&gt;") * 5 -SUM(D15:H15)</f>
        <v>0</v>
      </c>
      <c r="Q16" s="29">
        <f t="shared" si="5"/>
        <v>0</v>
      </c>
      <c r="R16" s="29" t="s">
        <v>63</v>
      </c>
      <c r="S16" s="29" t="s">
        <v>63</v>
      </c>
      <c r="T16" s="30"/>
      <c r="U16" s="31"/>
      <c r="V16" s="31"/>
      <c r="W16" s="31"/>
      <c r="X16" s="31"/>
      <c r="Y16" s="31"/>
      <c r="Z16" s="31"/>
    </row>
    <row r="17">
      <c r="A17" s="33">
        <v>8.0</v>
      </c>
      <c r="B17" s="36" t="s">
        <v>63</v>
      </c>
      <c r="C17" s="36" t="s">
        <v>63</v>
      </c>
      <c r="D17" s="36"/>
      <c r="E17" s="36"/>
      <c r="F17" s="36"/>
      <c r="G17" s="36"/>
      <c r="H17" s="36"/>
      <c r="I17" s="36">
        <f>IF(K17&gt;K18,1,0)</f>
        <v>0</v>
      </c>
      <c r="J17" s="36">
        <f t="shared" si="1"/>
        <v>1</v>
      </c>
      <c r="K17" s="36">
        <f>IF(D17&gt;D18,1,0)+IF(E17&gt;E18,1,0)+IF(F17&gt;F18,1,0)+IF(G17&gt;G18,1,0)+IF(H17&gt;H18,1,0)</f>
        <v>0</v>
      </c>
      <c r="L17" s="36">
        <f t="shared" si="2"/>
        <v>0</v>
      </c>
      <c r="M17" s="36">
        <f>K18</f>
        <v>0</v>
      </c>
      <c r="N17" s="36">
        <f t="shared" si="3"/>
        <v>0</v>
      </c>
      <c r="O17" s="36">
        <f t="shared" si="4"/>
        <v>0</v>
      </c>
      <c r="P17" s="36">
        <f>COUNTIF(D18:H18,"&lt;&gt;") * 5 -SUM(D18:H18)</f>
        <v>0</v>
      </c>
      <c r="Q17" s="36">
        <f t="shared" si="5"/>
        <v>0</v>
      </c>
      <c r="R17" s="36" t="s">
        <v>63</v>
      </c>
      <c r="S17" s="36" t="s">
        <v>63</v>
      </c>
      <c r="T17" s="37"/>
      <c r="U17" s="38"/>
      <c r="V17" s="38"/>
      <c r="W17" s="38"/>
      <c r="X17" s="38"/>
      <c r="Y17" s="38"/>
      <c r="Z17" s="38"/>
    </row>
    <row r="18">
      <c r="A18" s="32"/>
      <c r="B18" s="36" t="s">
        <v>63</v>
      </c>
      <c r="C18" s="36" t="s">
        <v>63</v>
      </c>
      <c r="D18" s="36"/>
      <c r="E18" s="36"/>
      <c r="F18" s="36"/>
      <c r="G18" s="36"/>
      <c r="H18" s="36"/>
      <c r="I18" s="36">
        <f>IF(K18&gt;K17,1,0)</f>
        <v>0</v>
      </c>
      <c r="J18" s="36">
        <f t="shared" si="1"/>
        <v>1</v>
      </c>
      <c r="K18" s="36">
        <f>IF(D18&gt;D17,1,0)+IF(E18&gt;E17,1,0)+IF(F18&gt;F17,1,0)+IF(G18&gt;G17,1,0)+IF(H18&gt;H17,1,0)</f>
        <v>0</v>
      </c>
      <c r="L18" s="36">
        <f t="shared" si="2"/>
        <v>0</v>
      </c>
      <c r="M18" s="36">
        <f>K17</f>
        <v>0</v>
      </c>
      <c r="N18" s="36">
        <f t="shared" si="3"/>
        <v>0</v>
      </c>
      <c r="O18" s="36">
        <f t="shared" si="4"/>
        <v>0</v>
      </c>
      <c r="P18" s="36">
        <f>COUNTIF(D17:H17,"&lt;&gt;") * 5 -SUM(D17:H17)</f>
        <v>0</v>
      </c>
      <c r="Q18" s="36">
        <f t="shared" si="5"/>
        <v>0</v>
      </c>
      <c r="R18" s="36" t="s">
        <v>63</v>
      </c>
      <c r="S18" s="36" t="s">
        <v>63</v>
      </c>
      <c r="T18" s="37"/>
      <c r="U18" s="38"/>
      <c r="V18" s="38"/>
      <c r="W18" s="38"/>
      <c r="X18" s="38"/>
      <c r="Y18" s="38"/>
      <c r="Z18" s="38"/>
    </row>
    <row r="19">
      <c r="A19" s="26">
        <v>9.0</v>
      </c>
      <c r="B19" s="29" t="s">
        <v>63</v>
      </c>
      <c r="C19" s="29" t="s">
        <v>63</v>
      </c>
      <c r="D19" s="29"/>
      <c r="E19" s="29"/>
      <c r="F19" s="29"/>
      <c r="G19" s="29"/>
      <c r="H19" s="29"/>
      <c r="I19" s="29">
        <f>IF(K19&gt;K20,1,0)</f>
        <v>0</v>
      </c>
      <c r="J19" s="29">
        <f t="shared" si="1"/>
        <v>1</v>
      </c>
      <c r="K19" s="29">
        <f>IF(D19&gt;D20,1,0)+IF(E19&gt;E20,1,0)+IF(F19&gt;F20,1,0)+IF(G19&gt;G20,1,0)+IF(H19&gt;H20,1,0)</f>
        <v>0</v>
      </c>
      <c r="L19" s="29">
        <f t="shared" si="2"/>
        <v>0</v>
      </c>
      <c r="M19" s="29">
        <f>K20</f>
        <v>0</v>
      </c>
      <c r="N19" s="29">
        <f t="shared" si="3"/>
        <v>0</v>
      </c>
      <c r="O19" s="29">
        <f t="shared" si="4"/>
        <v>0</v>
      </c>
      <c r="P19" s="29">
        <f>COUNTIF(D20:H20,"&lt;&gt;") * 5 -SUM(D20:H20)</f>
        <v>0</v>
      </c>
      <c r="Q19" s="29">
        <f t="shared" si="5"/>
        <v>0</v>
      </c>
      <c r="R19" s="29" t="s">
        <v>63</v>
      </c>
      <c r="S19" s="29" t="s">
        <v>63</v>
      </c>
      <c r="T19" s="30"/>
      <c r="U19" s="31"/>
      <c r="V19" s="31"/>
      <c r="W19" s="31"/>
      <c r="X19" s="31"/>
      <c r="Y19" s="31"/>
      <c r="Z19" s="31"/>
    </row>
    <row r="20">
      <c r="A20" s="32"/>
      <c r="B20" s="29" t="s">
        <v>63</v>
      </c>
      <c r="C20" s="29" t="s">
        <v>63</v>
      </c>
      <c r="D20" s="29"/>
      <c r="E20" s="29"/>
      <c r="F20" s="29"/>
      <c r="G20" s="29"/>
      <c r="H20" s="29"/>
      <c r="I20" s="29">
        <f>IF(K20&gt;K19,1,0)</f>
        <v>0</v>
      </c>
      <c r="J20" s="29">
        <f t="shared" si="1"/>
        <v>1</v>
      </c>
      <c r="K20" s="29">
        <f>IF(D20&gt;D19,1,0)+IF(E20&gt;E19,1,0)+IF(F20&gt;F19,1,0)+IF(G20&gt;G19,1,0)+IF(H20&gt;H19,1,0)</f>
        <v>0</v>
      </c>
      <c r="L20" s="29">
        <f t="shared" si="2"/>
        <v>0</v>
      </c>
      <c r="M20" s="29">
        <f>K19</f>
        <v>0</v>
      </c>
      <c r="N20" s="29">
        <f t="shared" si="3"/>
        <v>0</v>
      </c>
      <c r="O20" s="29">
        <f t="shared" si="4"/>
        <v>0</v>
      </c>
      <c r="P20" s="29">
        <f>COUNTIF(D19:H19,"&lt;&gt;") * 5 -SUM(D19:H19)</f>
        <v>0</v>
      </c>
      <c r="Q20" s="29">
        <f t="shared" si="5"/>
        <v>0</v>
      </c>
      <c r="R20" s="29" t="s">
        <v>63</v>
      </c>
      <c r="S20" s="29" t="s">
        <v>63</v>
      </c>
      <c r="T20" s="30"/>
      <c r="U20" s="31"/>
      <c r="V20" s="31"/>
      <c r="W20" s="31"/>
      <c r="X20" s="31"/>
      <c r="Y20" s="31"/>
      <c r="Z20" s="31"/>
    </row>
    <row r="21" ht="15.75" customHeight="1">
      <c r="A21" s="33">
        <v>10.0</v>
      </c>
      <c r="B21" s="36" t="s">
        <v>63</v>
      </c>
      <c r="C21" s="36" t="s">
        <v>63</v>
      </c>
      <c r="D21" s="36"/>
      <c r="E21" s="36"/>
      <c r="F21" s="36"/>
      <c r="G21" s="36"/>
      <c r="H21" s="36"/>
      <c r="I21" s="36">
        <f>IF(K21&gt;K22,1,0)</f>
        <v>0</v>
      </c>
      <c r="J21" s="36">
        <f t="shared" si="1"/>
        <v>1</v>
      </c>
      <c r="K21" s="36">
        <f>IF(D21&gt;D22,1,0)+IF(E21&gt;E22,1,0)+IF(F21&gt;F22,1,0)+IF(G21&gt;G22,1,0)+IF(H21&gt;H22,1,0)</f>
        <v>0</v>
      </c>
      <c r="L21" s="36">
        <f t="shared" si="2"/>
        <v>0</v>
      </c>
      <c r="M21" s="36">
        <f>K22</f>
        <v>0</v>
      </c>
      <c r="N21" s="36">
        <f t="shared" si="3"/>
        <v>0</v>
      </c>
      <c r="O21" s="36">
        <f t="shared" si="4"/>
        <v>0</v>
      </c>
      <c r="P21" s="36">
        <f>COUNTIF(D22:H22,"&lt;&gt;") * 5 -SUM(D22:H22)</f>
        <v>0</v>
      </c>
      <c r="Q21" s="36">
        <f t="shared" si="5"/>
        <v>0</v>
      </c>
      <c r="R21" s="36" t="s">
        <v>63</v>
      </c>
      <c r="S21" s="36" t="s">
        <v>63</v>
      </c>
      <c r="T21" s="37"/>
      <c r="U21" s="38"/>
      <c r="V21" s="38"/>
      <c r="W21" s="38"/>
      <c r="X21" s="38"/>
      <c r="Y21" s="38"/>
      <c r="Z21" s="38"/>
    </row>
    <row r="22" ht="15.75" customHeight="1">
      <c r="A22" s="32"/>
      <c r="B22" s="36" t="s">
        <v>63</v>
      </c>
      <c r="C22" s="36" t="s">
        <v>63</v>
      </c>
      <c r="D22" s="36"/>
      <c r="E22" s="36"/>
      <c r="F22" s="36"/>
      <c r="G22" s="36"/>
      <c r="H22" s="36"/>
      <c r="I22" s="36">
        <f>IF(K22&gt;K21,1,0)</f>
        <v>0</v>
      </c>
      <c r="J22" s="36">
        <f t="shared" si="1"/>
        <v>1</v>
      </c>
      <c r="K22" s="36">
        <f>IF(D22&gt;D21,1,0)+IF(E22&gt;E21,1,0)+IF(F22&gt;F21,1,0)+IF(G22&gt;G21,1,0)+IF(H22&gt;H21,1,0)</f>
        <v>0</v>
      </c>
      <c r="L22" s="36">
        <f t="shared" si="2"/>
        <v>0</v>
      </c>
      <c r="M22" s="36">
        <f>K21</f>
        <v>0</v>
      </c>
      <c r="N22" s="36">
        <f t="shared" si="3"/>
        <v>0</v>
      </c>
      <c r="O22" s="36">
        <f t="shared" si="4"/>
        <v>0</v>
      </c>
      <c r="P22" s="36">
        <f>COUNTIF(D21:H21,"&lt;&gt;") * 5 -SUM(D21:H21)</f>
        <v>0</v>
      </c>
      <c r="Q22" s="36">
        <f t="shared" si="5"/>
        <v>0</v>
      </c>
      <c r="R22" s="36" t="s">
        <v>63</v>
      </c>
      <c r="S22" s="36" t="s">
        <v>63</v>
      </c>
      <c r="T22" s="37"/>
      <c r="U22" s="38"/>
      <c r="V22" s="38"/>
      <c r="W22" s="38"/>
      <c r="X22" s="38"/>
      <c r="Y22" s="38"/>
      <c r="Z22" s="38"/>
    </row>
    <row r="23" ht="15.75" customHeight="1">
      <c r="A23" s="26">
        <v>11.0</v>
      </c>
      <c r="B23" s="29" t="s">
        <v>63</v>
      </c>
      <c r="C23" s="29" t="s">
        <v>63</v>
      </c>
      <c r="D23" s="29"/>
      <c r="E23" s="29"/>
      <c r="F23" s="29"/>
      <c r="G23" s="29"/>
      <c r="H23" s="29"/>
      <c r="I23" s="29">
        <f>IF(K23&gt;K24,1,0)</f>
        <v>0</v>
      </c>
      <c r="J23" s="29">
        <f t="shared" si="1"/>
        <v>1</v>
      </c>
      <c r="K23" s="29">
        <f>IF(D23&gt;D24,1,0)+IF(E23&gt;E24,1,0)+IF(F23&gt;F24,1,0)+IF(G23&gt;G24,1,0)+IF(H23&gt;H24,1,0)</f>
        <v>0</v>
      </c>
      <c r="L23" s="29">
        <f t="shared" si="2"/>
        <v>0</v>
      </c>
      <c r="M23" s="29">
        <f>K24</f>
        <v>0</v>
      </c>
      <c r="N23" s="29">
        <f t="shared" si="3"/>
        <v>0</v>
      </c>
      <c r="O23" s="29">
        <f t="shared" si="4"/>
        <v>0</v>
      </c>
      <c r="P23" s="29">
        <f>COUNTIF(D24:H24,"&lt;&gt;") * 5 -SUM(D24:H24)</f>
        <v>0</v>
      </c>
      <c r="Q23" s="29">
        <f t="shared" si="5"/>
        <v>0</v>
      </c>
      <c r="R23" s="29" t="s">
        <v>63</v>
      </c>
      <c r="S23" s="29" t="s">
        <v>63</v>
      </c>
      <c r="T23" s="30"/>
      <c r="U23" s="31"/>
      <c r="V23" s="31"/>
      <c r="W23" s="31"/>
      <c r="X23" s="31"/>
      <c r="Y23" s="31"/>
      <c r="Z23" s="31"/>
    </row>
    <row r="24" ht="15.75" customHeight="1">
      <c r="A24" s="32"/>
      <c r="B24" s="29" t="s">
        <v>63</v>
      </c>
      <c r="C24" s="29" t="s">
        <v>63</v>
      </c>
      <c r="D24" s="29"/>
      <c r="E24" s="29"/>
      <c r="F24" s="29"/>
      <c r="G24" s="29"/>
      <c r="H24" s="29"/>
      <c r="I24" s="29">
        <f>IF(K24&gt;K23,1,0)</f>
        <v>0</v>
      </c>
      <c r="J24" s="29">
        <f t="shared" si="1"/>
        <v>1</v>
      </c>
      <c r="K24" s="29">
        <f>IF(D24&gt;D23,1,0)+IF(E24&gt;E23,1,0)+IF(F24&gt;F23,1,0)+IF(G24&gt;G23,1,0)+IF(H24&gt;H23,1,0)</f>
        <v>0</v>
      </c>
      <c r="L24" s="29">
        <f t="shared" si="2"/>
        <v>0</v>
      </c>
      <c r="M24" s="29">
        <f>K23</f>
        <v>0</v>
      </c>
      <c r="N24" s="29">
        <f t="shared" si="3"/>
        <v>0</v>
      </c>
      <c r="O24" s="29">
        <f t="shared" si="4"/>
        <v>0</v>
      </c>
      <c r="P24" s="29">
        <f>COUNTIF(D23:H23,"&lt;&gt;") * 5 -SUM(D23:H23)</f>
        <v>0</v>
      </c>
      <c r="Q24" s="29">
        <f t="shared" si="5"/>
        <v>0</v>
      </c>
      <c r="R24" s="29" t="s">
        <v>63</v>
      </c>
      <c r="S24" s="29" t="s">
        <v>63</v>
      </c>
      <c r="T24" s="30"/>
      <c r="U24" s="31"/>
      <c r="V24" s="31"/>
      <c r="W24" s="31"/>
      <c r="X24" s="31"/>
      <c r="Y24" s="31"/>
      <c r="Z24" s="31"/>
    </row>
    <row r="25" ht="15.75" customHeight="1">
      <c r="A25" s="33">
        <v>12.0</v>
      </c>
      <c r="B25" s="36" t="s">
        <v>63</v>
      </c>
      <c r="C25" s="36" t="s">
        <v>63</v>
      </c>
      <c r="D25" s="36"/>
      <c r="E25" s="36"/>
      <c r="F25" s="36"/>
      <c r="G25" s="36"/>
      <c r="H25" s="36"/>
      <c r="I25" s="36">
        <f>IF(K25&gt;K26,1,0)</f>
        <v>0</v>
      </c>
      <c r="J25" s="36">
        <f t="shared" si="1"/>
        <v>1</v>
      </c>
      <c r="K25" s="36">
        <f>IF(D25&gt;D26,1,0)+IF(E25&gt;E26,1,0)+IF(F25&gt;F26,1,0)+IF(G25&gt;G26,1,0)+IF(H25&gt;H26,1,0)</f>
        <v>0</v>
      </c>
      <c r="L25" s="36">
        <f t="shared" si="2"/>
        <v>0</v>
      </c>
      <c r="M25" s="36">
        <f>K26</f>
        <v>0</v>
      </c>
      <c r="N25" s="36">
        <f t="shared" si="3"/>
        <v>0</v>
      </c>
      <c r="O25" s="36">
        <f t="shared" si="4"/>
        <v>0</v>
      </c>
      <c r="P25" s="36">
        <f>COUNTIF(D26:H26,"&lt;&gt;") * 5 -SUM(D26:H26)</f>
        <v>0</v>
      </c>
      <c r="Q25" s="36">
        <f t="shared" si="5"/>
        <v>0</v>
      </c>
      <c r="R25" s="36" t="s">
        <v>63</v>
      </c>
      <c r="S25" s="36" t="s">
        <v>63</v>
      </c>
      <c r="T25" s="37"/>
      <c r="U25" s="38"/>
      <c r="V25" s="38"/>
      <c r="W25" s="38"/>
      <c r="X25" s="38"/>
      <c r="Y25" s="38"/>
      <c r="Z25" s="38"/>
    </row>
    <row r="26" ht="15.75" customHeight="1">
      <c r="A26" s="32"/>
      <c r="B26" s="36" t="s">
        <v>63</v>
      </c>
      <c r="C26" s="36" t="s">
        <v>63</v>
      </c>
      <c r="D26" s="36"/>
      <c r="E26" s="36"/>
      <c r="F26" s="36"/>
      <c r="G26" s="36"/>
      <c r="H26" s="36"/>
      <c r="I26" s="36">
        <f>IF(K26&gt;K25,1,0)</f>
        <v>0</v>
      </c>
      <c r="J26" s="36">
        <f t="shared" si="1"/>
        <v>1</v>
      </c>
      <c r="K26" s="36">
        <f>IF(D26&gt;D25,1,0)+IF(E26&gt;E25,1,0)+IF(F26&gt;F25,1,0)+IF(G26&gt;G25,1,0)+IF(H26&gt;H25,1,0)</f>
        <v>0</v>
      </c>
      <c r="L26" s="36">
        <f t="shared" si="2"/>
        <v>0</v>
      </c>
      <c r="M26" s="36">
        <f>K25</f>
        <v>0</v>
      </c>
      <c r="N26" s="36">
        <f t="shared" si="3"/>
        <v>0</v>
      </c>
      <c r="O26" s="36">
        <f t="shared" si="4"/>
        <v>0</v>
      </c>
      <c r="P26" s="36">
        <f>COUNTIF(D25:H25,"&lt;&gt;") * 5 -SUM(D25:H25)</f>
        <v>0</v>
      </c>
      <c r="Q26" s="36">
        <f t="shared" si="5"/>
        <v>0</v>
      </c>
      <c r="R26" s="36" t="s">
        <v>63</v>
      </c>
      <c r="S26" s="36" t="s">
        <v>63</v>
      </c>
      <c r="T26" s="37"/>
      <c r="U26" s="38"/>
      <c r="V26" s="38"/>
      <c r="W26" s="38"/>
      <c r="X26" s="38"/>
      <c r="Y26" s="38"/>
      <c r="Z26" s="38"/>
    </row>
    <row r="27" ht="15.75" customHeight="1">
      <c r="A27" s="26">
        <v>13.0</v>
      </c>
      <c r="B27" s="29" t="s">
        <v>63</v>
      </c>
      <c r="C27" s="29" t="s">
        <v>63</v>
      </c>
      <c r="D27" s="29"/>
      <c r="E27" s="29"/>
      <c r="F27" s="29"/>
      <c r="G27" s="29"/>
      <c r="H27" s="29"/>
      <c r="I27" s="29">
        <f>IF(K27&gt;K28,1,0)</f>
        <v>0</v>
      </c>
      <c r="J27" s="29">
        <f t="shared" si="1"/>
        <v>1</v>
      </c>
      <c r="K27" s="29">
        <f>IF(D27&gt;D28,1,0)+IF(E27&gt;E28,1,0)+IF(F27&gt;F28,1,0)+IF(G27&gt;G28,1,0)+IF(H27&gt;H28,1,0)</f>
        <v>0</v>
      </c>
      <c r="L27" s="29">
        <f t="shared" si="2"/>
        <v>0</v>
      </c>
      <c r="M27" s="29">
        <f>K28</f>
        <v>0</v>
      </c>
      <c r="N27" s="29">
        <f t="shared" si="3"/>
        <v>0</v>
      </c>
      <c r="O27" s="29">
        <f t="shared" si="4"/>
        <v>0</v>
      </c>
      <c r="P27" s="29">
        <f>COUNTIF(D28:H28,"&lt;&gt;") * 5 -SUM(D28:H28)</f>
        <v>0</v>
      </c>
      <c r="Q27" s="29">
        <f t="shared" si="5"/>
        <v>0</v>
      </c>
      <c r="R27" s="29" t="s">
        <v>63</v>
      </c>
      <c r="S27" s="29" t="s">
        <v>63</v>
      </c>
      <c r="T27" s="30"/>
      <c r="U27" s="31"/>
      <c r="V27" s="31"/>
      <c r="W27" s="31"/>
      <c r="X27" s="31"/>
      <c r="Y27" s="31"/>
      <c r="Z27" s="31"/>
    </row>
    <row r="28" ht="15.75" customHeight="1">
      <c r="A28" s="32"/>
      <c r="B28" s="29" t="s">
        <v>63</v>
      </c>
      <c r="C28" s="29" t="s">
        <v>63</v>
      </c>
      <c r="D28" s="29"/>
      <c r="E28" s="29"/>
      <c r="F28" s="29"/>
      <c r="G28" s="29"/>
      <c r="H28" s="29"/>
      <c r="I28" s="29">
        <f>IF(K28&gt;K27,1,0)</f>
        <v>0</v>
      </c>
      <c r="J28" s="29">
        <f t="shared" si="1"/>
        <v>1</v>
      </c>
      <c r="K28" s="29">
        <f>IF(D28&gt;D27,1,0)+IF(E28&gt;E27,1,0)+IF(F28&gt;F27,1,0)+IF(G28&gt;G27,1,0)+IF(H28&gt;H27,1,0)</f>
        <v>0</v>
      </c>
      <c r="L28" s="29">
        <f t="shared" si="2"/>
        <v>0</v>
      </c>
      <c r="M28" s="29">
        <f>K27</f>
        <v>0</v>
      </c>
      <c r="N28" s="29">
        <f t="shared" si="3"/>
        <v>0</v>
      </c>
      <c r="O28" s="29">
        <f t="shared" si="4"/>
        <v>0</v>
      </c>
      <c r="P28" s="29">
        <f>COUNTIF(D27:H27,"&lt;&gt;") * 5 -SUM(D27:H27)</f>
        <v>0</v>
      </c>
      <c r="Q28" s="29">
        <f t="shared" si="5"/>
        <v>0</v>
      </c>
      <c r="R28" s="29" t="s">
        <v>63</v>
      </c>
      <c r="S28" s="29" t="s">
        <v>63</v>
      </c>
      <c r="T28" s="30"/>
      <c r="U28" s="31"/>
      <c r="V28" s="31"/>
      <c r="W28" s="31"/>
      <c r="X28" s="31"/>
      <c r="Y28" s="31"/>
      <c r="Z28" s="31"/>
    </row>
    <row r="29" ht="15.75" customHeight="1">
      <c r="A29" s="33">
        <v>14.0</v>
      </c>
      <c r="B29" s="36" t="s">
        <v>63</v>
      </c>
      <c r="C29" s="36" t="s">
        <v>63</v>
      </c>
      <c r="D29" s="36"/>
      <c r="E29" s="36"/>
      <c r="F29" s="36"/>
      <c r="G29" s="36"/>
      <c r="H29" s="36"/>
      <c r="I29" s="36">
        <f>IF(K29&gt;K30,1,0)</f>
        <v>0</v>
      </c>
      <c r="J29" s="36">
        <f t="shared" si="1"/>
        <v>1</v>
      </c>
      <c r="K29" s="36">
        <f>IF(D29&gt;D30,1,0)+IF(E29&gt;E30,1,0)+IF(F29&gt;F30,1,0)+IF(G29&gt;G30,1,0)+IF(H29&gt;H30,1,0)</f>
        <v>0</v>
      </c>
      <c r="L29" s="36">
        <f t="shared" si="2"/>
        <v>0</v>
      </c>
      <c r="M29" s="36">
        <f>K30</f>
        <v>0</v>
      </c>
      <c r="N29" s="36">
        <f t="shared" si="3"/>
        <v>0</v>
      </c>
      <c r="O29" s="36">
        <f t="shared" si="4"/>
        <v>0</v>
      </c>
      <c r="P29" s="36">
        <f>COUNTIF(D30:H30,"&lt;&gt;") * 5 -SUM(D30:H30)</f>
        <v>0</v>
      </c>
      <c r="Q29" s="36">
        <f t="shared" si="5"/>
        <v>0</v>
      </c>
      <c r="R29" s="36" t="s">
        <v>63</v>
      </c>
      <c r="S29" s="36" t="s">
        <v>63</v>
      </c>
      <c r="T29" s="37"/>
      <c r="U29" s="38"/>
      <c r="V29" s="38"/>
      <c r="W29" s="38"/>
      <c r="X29" s="38"/>
      <c r="Y29" s="38"/>
      <c r="Z29" s="38"/>
    </row>
    <row r="30" ht="15.75" customHeight="1">
      <c r="A30" s="32"/>
      <c r="B30" s="36" t="s">
        <v>63</v>
      </c>
      <c r="C30" s="36" t="s">
        <v>63</v>
      </c>
      <c r="D30" s="36"/>
      <c r="E30" s="36"/>
      <c r="F30" s="36"/>
      <c r="G30" s="36"/>
      <c r="H30" s="36"/>
      <c r="I30" s="36">
        <f>IF(K30&gt;K29,1,0)</f>
        <v>0</v>
      </c>
      <c r="J30" s="36">
        <f t="shared" si="1"/>
        <v>1</v>
      </c>
      <c r="K30" s="36">
        <f>IF(D30&gt;D29,1,0)+IF(E30&gt;E29,1,0)+IF(F30&gt;F29,1,0)+IF(G30&gt;G29,1,0)+IF(H30&gt;H29,1,0)</f>
        <v>0</v>
      </c>
      <c r="L30" s="36">
        <f t="shared" si="2"/>
        <v>0</v>
      </c>
      <c r="M30" s="36">
        <f>K29</f>
        <v>0</v>
      </c>
      <c r="N30" s="36">
        <f t="shared" si="3"/>
        <v>0</v>
      </c>
      <c r="O30" s="36">
        <f t="shared" si="4"/>
        <v>0</v>
      </c>
      <c r="P30" s="36">
        <f>COUNTIF(D29:H29,"&lt;&gt;") * 5 -SUM(D29:H29)</f>
        <v>0</v>
      </c>
      <c r="Q30" s="36">
        <f t="shared" si="5"/>
        <v>0</v>
      </c>
      <c r="R30" s="36" t="s">
        <v>63</v>
      </c>
      <c r="S30" s="36" t="s">
        <v>63</v>
      </c>
      <c r="T30" s="37"/>
      <c r="U30" s="38"/>
      <c r="V30" s="38"/>
      <c r="W30" s="38"/>
      <c r="X30" s="38"/>
      <c r="Y30" s="38"/>
      <c r="Z30" s="38"/>
    </row>
    <row r="31" ht="15.75" customHeight="1">
      <c r="A31" s="26">
        <v>15.0</v>
      </c>
      <c r="B31" s="29" t="s">
        <v>63</v>
      </c>
      <c r="C31" s="29" t="s">
        <v>63</v>
      </c>
      <c r="D31" s="29"/>
      <c r="E31" s="29"/>
      <c r="F31" s="29"/>
      <c r="G31" s="29"/>
      <c r="H31" s="29"/>
      <c r="I31" s="29">
        <f>IF(K31&gt;K32,1,0)</f>
        <v>0</v>
      </c>
      <c r="J31" s="29">
        <f t="shared" si="1"/>
        <v>1</v>
      </c>
      <c r="K31" s="29">
        <f>IF(D31&gt;D32,1,0)+IF(E31&gt;E32,1,0)+IF(F31&gt;F32,1,0)+IF(G31&gt;G32,1,0)+IF(H31&gt;H32,1,0)</f>
        <v>0</v>
      </c>
      <c r="L31" s="29">
        <f t="shared" si="2"/>
        <v>0</v>
      </c>
      <c r="M31" s="29">
        <f>K32</f>
        <v>0</v>
      </c>
      <c r="N31" s="29">
        <f t="shared" si="3"/>
        <v>0</v>
      </c>
      <c r="O31" s="29">
        <f t="shared" si="4"/>
        <v>0</v>
      </c>
      <c r="P31" s="29">
        <f>COUNTIF(D32:H32,"&lt;&gt;") * 5 -SUM(D32:H32)</f>
        <v>0</v>
      </c>
      <c r="Q31" s="29">
        <f t="shared" si="5"/>
        <v>0</v>
      </c>
      <c r="R31" s="29" t="s">
        <v>63</v>
      </c>
      <c r="S31" s="29" t="s">
        <v>63</v>
      </c>
      <c r="T31" s="30"/>
      <c r="U31" s="31"/>
      <c r="V31" s="31"/>
      <c r="W31" s="31"/>
      <c r="X31" s="31"/>
      <c r="Y31" s="31"/>
      <c r="Z31" s="31"/>
    </row>
    <row r="32" ht="15.75" customHeight="1">
      <c r="A32" s="32"/>
      <c r="B32" s="29" t="s">
        <v>63</v>
      </c>
      <c r="C32" s="29" t="s">
        <v>63</v>
      </c>
      <c r="D32" s="29"/>
      <c r="E32" s="29"/>
      <c r="F32" s="29"/>
      <c r="G32" s="29"/>
      <c r="H32" s="29"/>
      <c r="I32" s="29">
        <f>IF(K32&gt;K31,1,0)</f>
        <v>0</v>
      </c>
      <c r="J32" s="29">
        <f t="shared" si="1"/>
        <v>1</v>
      </c>
      <c r="K32" s="29">
        <f>IF(D32&gt;D31,1,0)+IF(E32&gt;E31,1,0)+IF(F32&gt;F31,1,0)+IF(G32&gt;G31,1,0)+IF(H32&gt;H31,1,0)</f>
        <v>0</v>
      </c>
      <c r="L32" s="29">
        <f t="shared" si="2"/>
        <v>0</v>
      </c>
      <c r="M32" s="29">
        <f>K31</f>
        <v>0</v>
      </c>
      <c r="N32" s="29">
        <f t="shared" si="3"/>
        <v>0</v>
      </c>
      <c r="O32" s="29">
        <f t="shared" si="4"/>
        <v>0</v>
      </c>
      <c r="P32" s="29">
        <f>COUNTIF(D31:H31,"&lt;&gt;") * 5 -SUM(D31:H31)</f>
        <v>0</v>
      </c>
      <c r="Q32" s="29">
        <f t="shared" si="5"/>
        <v>0</v>
      </c>
      <c r="R32" s="29" t="s">
        <v>63</v>
      </c>
      <c r="S32" s="29" t="s">
        <v>63</v>
      </c>
      <c r="T32" s="30"/>
      <c r="U32" s="31"/>
      <c r="V32" s="31"/>
      <c r="W32" s="31"/>
      <c r="X32" s="31"/>
      <c r="Y32" s="31"/>
      <c r="Z32" s="31"/>
    </row>
    <row r="33" ht="15.75" customHeight="1">
      <c r="A33" s="33">
        <v>16.0</v>
      </c>
      <c r="B33" s="36" t="s">
        <v>63</v>
      </c>
      <c r="C33" s="36" t="s">
        <v>63</v>
      </c>
      <c r="D33" s="36"/>
      <c r="E33" s="36"/>
      <c r="F33" s="36"/>
      <c r="G33" s="36"/>
      <c r="H33" s="36"/>
      <c r="I33" s="36">
        <f>IF(K33&gt;K34,1,0)</f>
        <v>0</v>
      </c>
      <c r="J33" s="36">
        <f t="shared" si="1"/>
        <v>1</v>
      </c>
      <c r="K33" s="36">
        <f>IF(D33&gt;D34,1,0)+IF(E33&gt;E34,1,0)+IF(F33&gt;F34,1,0)+IF(G33&gt;G34,1,0)+IF(H33&gt;H34,1,0)</f>
        <v>0</v>
      </c>
      <c r="L33" s="36">
        <f t="shared" si="2"/>
        <v>0</v>
      </c>
      <c r="M33" s="36">
        <f>K34</f>
        <v>0</v>
      </c>
      <c r="N33" s="36">
        <f t="shared" si="3"/>
        <v>0</v>
      </c>
      <c r="O33" s="36">
        <f t="shared" si="4"/>
        <v>0</v>
      </c>
      <c r="P33" s="36">
        <f>COUNTIF(D34:H34,"&lt;&gt;") * 5 -SUM(D34:H34)</f>
        <v>0</v>
      </c>
      <c r="Q33" s="36">
        <f t="shared" si="5"/>
        <v>0</v>
      </c>
      <c r="R33" s="36" t="s">
        <v>63</v>
      </c>
      <c r="S33" s="36" t="s">
        <v>63</v>
      </c>
      <c r="T33" s="37"/>
      <c r="U33" s="38"/>
      <c r="V33" s="38"/>
      <c r="W33" s="38"/>
      <c r="X33" s="38"/>
      <c r="Y33" s="38"/>
      <c r="Z33" s="38"/>
    </row>
    <row r="34" ht="15.75" customHeight="1">
      <c r="A34" s="32"/>
      <c r="B34" s="36" t="s">
        <v>63</v>
      </c>
      <c r="C34" s="36" t="s">
        <v>63</v>
      </c>
      <c r="D34" s="36"/>
      <c r="E34" s="36"/>
      <c r="F34" s="36"/>
      <c r="G34" s="36"/>
      <c r="H34" s="36"/>
      <c r="I34" s="36">
        <f>IF(K34&gt;K33,1,0)</f>
        <v>0</v>
      </c>
      <c r="J34" s="36">
        <f t="shared" si="1"/>
        <v>1</v>
      </c>
      <c r="K34" s="36">
        <f>IF(D34&gt;D33,1,0)+IF(E34&gt;E33,1,0)+IF(F34&gt;F33,1,0)+IF(G34&gt;G33,1,0)+IF(H34&gt;H33,1,0)</f>
        <v>0</v>
      </c>
      <c r="L34" s="36">
        <f t="shared" si="2"/>
        <v>0</v>
      </c>
      <c r="M34" s="36">
        <f>K33</f>
        <v>0</v>
      </c>
      <c r="N34" s="36">
        <f t="shared" si="3"/>
        <v>0</v>
      </c>
      <c r="O34" s="36">
        <f t="shared" si="4"/>
        <v>0</v>
      </c>
      <c r="P34" s="36">
        <f>COUNTIF(D33:H33,"&lt;&gt;") * 5 -SUM(D33:H33)</f>
        <v>0</v>
      </c>
      <c r="Q34" s="36">
        <f t="shared" si="5"/>
        <v>0</v>
      </c>
      <c r="R34" s="36" t="s">
        <v>63</v>
      </c>
      <c r="S34" s="36" t="s">
        <v>63</v>
      </c>
      <c r="T34" s="37"/>
      <c r="U34" s="38"/>
      <c r="V34" s="38"/>
      <c r="W34" s="38"/>
      <c r="X34" s="38"/>
      <c r="Y34" s="38"/>
      <c r="Z34" s="38"/>
    </row>
    <row r="35" ht="15.75" customHeight="1">
      <c r="A35" s="26">
        <v>17.0</v>
      </c>
      <c r="B35" s="29" t="s">
        <v>63</v>
      </c>
      <c r="C35" s="29" t="s">
        <v>63</v>
      </c>
      <c r="D35" s="29"/>
      <c r="E35" s="29"/>
      <c r="F35" s="29"/>
      <c r="G35" s="29"/>
      <c r="H35" s="29"/>
      <c r="I35" s="29">
        <f>IF(K35&gt;K36,1,0)</f>
        <v>0</v>
      </c>
      <c r="J35" s="29">
        <f t="shared" si="1"/>
        <v>1</v>
      </c>
      <c r="K35" s="29">
        <f>IF(D35&gt;D36,1,0)+IF(E35&gt;E36,1,0)+IF(F35&gt;F36,1,0)+IF(G35&gt;G36,1,0)+IF(H35&gt;H36,1,0)</f>
        <v>0</v>
      </c>
      <c r="L35" s="29">
        <f t="shared" si="2"/>
        <v>0</v>
      </c>
      <c r="M35" s="29">
        <f>K36</f>
        <v>0</v>
      </c>
      <c r="N35" s="29">
        <f t="shared" si="3"/>
        <v>0</v>
      </c>
      <c r="O35" s="29">
        <f t="shared" si="4"/>
        <v>0</v>
      </c>
      <c r="P35" s="29">
        <f>COUNTIF(D36:H36,"&lt;&gt;") * 5 -SUM(D36:H36)</f>
        <v>0</v>
      </c>
      <c r="Q35" s="29">
        <f t="shared" si="5"/>
        <v>0</v>
      </c>
      <c r="R35" s="29" t="s">
        <v>63</v>
      </c>
      <c r="S35" s="29" t="s">
        <v>63</v>
      </c>
      <c r="T35" s="30"/>
      <c r="U35" s="31"/>
      <c r="V35" s="31"/>
      <c r="W35" s="31"/>
      <c r="X35" s="31"/>
      <c r="Y35" s="31"/>
      <c r="Z35" s="31"/>
    </row>
    <row r="36" ht="15.75" customHeight="1">
      <c r="A36" s="32"/>
      <c r="B36" s="29" t="s">
        <v>63</v>
      </c>
      <c r="C36" s="29" t="s">
        <v>63</v>
      </c>
      <c r="D36" s="29"/>
      <c r="E36" s="29"/>
      <c r="F36" s="29"/>
      <c r="G36" s="29"/>
      <c r="H36" s="29"/>
      <c r="I36" s="29">
        <f>IF(K36&gt;K35,1,0)</f>
        <v>0</v>
      </c>
      <c r="J36" s="29">
        <f t="shared" si="1"/>
        <v>1</v>
      </c>
      <c r="K36" s="29">
        <f>IF(D36&gt;D35,1,0)+IF(E36&gt;E35,1,0)+IF(F36&gt;F35,1,0)+IF(G36&gt;G35,1,0)+IF(H36&gt;H35,1,0)</f>
        <v>0</v>
      </c>
      <c r="L36" s="29">
        <f t="shared" si="2"/>
        <v>0</v>
      </c>
      <c r="M36" s="29">
        <f>K35</f>
        <v>0</v>
      </c>
      <c r="N36" s="29">
        <f t="shared" si="3"/>
        <v>0</v>
      </c>
      <c r="O36" s="29">
        <f t="shared" si="4"/>
        <v>0</v>
      </c>
      <c r="P36" s="29">
        <f>COUNTIF(D35:H35,"&lt;&gt;") * 5 -SUM(D35:H35)</f>
        <v>0</v>
      </c>
      <c r="Q36" s="29">
        <f t="shared" si="5"/>
        <v>0</v>
      </c>
      <c r="R36" s="29" t="s">
        <v>63</v>
      </c>
      <c r="S36" s="29" t="s">
        <v>63</v>
      </c>
      <c r="T36" s="30"/>
      <c r="U36" s="31"/>
      <c r="V36" s="31"/>
      <c r="W36" s="31"/>
      <c r="X36" s="31"/>
      <c r="Y36" s="31"/>
      <c r="Z36" s="31"/>
    </row>
    <row r="37" ht="15.75" customHeight="1">
      <c r="A37" s="33">
        <v>18.0</v>
      </c>
      <c r="B37" s="36" t="s">
        <v>63</v>
      </c>
      <c r="C37" s="36" t="s">
        <v>63</v>
      </c>
      <c r="D37" s="36"/>
      <c r="E37" s="36"/>
      <c r="F37" s="36"/>
      <c r="G37" s="36"/>
      <c r="H37" s="36"/>
      <c r="I37" s="36">
        <f>IF(K37&gt;K38,1,0)</f>
        <v>0</v>
      </c>
      <c r="J37" s="36">
        <f t="shared" si="1"/>
        <v>1</v>
      </c>
      <c r="K37" s="36">
        <f>IF(D37&gt;D38,1,0)+IF(E37&gt;E38,1,0)+IF(F37&gt;F38,1,0)+IF(G37&gt;G38,1,0)+IF(H37&gt;H38,1,0)</f>
        <v>0</v>
      </c>
      <c r="L37" s="36">
        <f t="shared" si="2"/>
        <v>0</v>
      </c>
      <c r="M37" s="36">
        <f>K38</f>
        <v>0</v>
      </c>
      <c r="N37" s="36">
        <f t="shared" si="3"/>
        <v>0</v>
      </c>
      <c r="O37" s="36">
        <f t="shared" si="4"/>
        <v>0</v>
      </c>
      <c r="P37" s="36">
        <f>COUNTIF(D38:H38,"&lt;&gt;") * 5 -SUM(D38:H38)</f>
        <v>0</v>
      </c>
      <c r="Q37" s="36">
        <f t="shared" si="5"/>
        <v>0</v>
      </c>
      <c r="R37" s="36" t="s">
        <v>63</v>
      </c>
      <c r="S37" s="36" t="s">
        <v>63</v>
      </c>
      <c r="T37" s="37"/>
      <c r="U37" s="38"/>
      <c r="V37" s="38"/>
      <c r="W37" s="38"/>
      <c r="X37" s="38"/>
      <c r="Y37" s="38"/>
      <c r="Z37" s="38"/>
    </row>
    <row r="38" ht="15.75" customHeight="1">
      <c r="A38" s="32"/>
      <c r="B38" s="36" t="s">
        <v>63</v>
      </c>
      <c r="C38" s="36" t="s">
        <v>63</v>
      </c>
      <c r="D38" s="36"/>
      <c r="E38" s="36"/>
      <c r="F38" s="36"/>
      <c r="G38" s="36"/>
      <c r="H38" s="36"/>
      <c r="I38" s="36">
        <f>IF(K38&gt;K37,1,0)</f>
        <v>0</v>
      </c>
      <c r="J38" s="36">
        <f t="shared" si="1"/>
        <v>1</v>
      </c>
      <c r="K38" s="36">
        <f>IF(D38&gt;D37,1,0)+IF(E38&gt;E37,1,0)+IF(F38&gt;F37,1,0)+IF(G38&gt;G37,1,0)+IF(H38&gt;H37,1,0)</f>
        <v>0</v>
      </c>
      <c r="L38" s="36">
        <f t="shared" si="2"/>
        <v>0</v>
      </c>
      <c r="M38" s="36">
        <f>K37</f>
        <v>0</v>
      </c>
      <c r="N38" s="36">
        <f t="shared" si="3"/>
        <v>0</v>
      </c>
      <c r="O38" s="36">
        <f t="shared" si="4"/>
        <v>0</v>
      </c>
      <c r="P38" s="36">
        <f>COUNTIF(D37:H37,"&lt;&gt;") * 5 -SUM(D37:H37)</f>
        <v>0</v>
      </c>
      <c r="Q38" s="36">
        <f t="shared" si="5"/>
        <v>0</v>
      </c>
      <c r="R38" s="36" t="s">
        <v>63</v>
      </c>
      <c r="S38" s="36" t="s">
        <v>63</v>
      </c>
      <c r="T38" s="37"/>
      <c r="U38" s="38"/>
      <c r="V38" s="38"/>
      <c r="W38" s="38"/>
      <c r="X38" s="38"/>
      <c r="Y38" s="38"/>
      <c r="Z38" s="38"/>
    </row>
    <row r="39" ht="15.75" customHeight="1">
      <c r="A39" s="26">
        <v>19.0</v>
      </c>
      <c r="B39" s="29" t="s">
        <v>63</v>
      </c>
      <c r="C39" s="29" t="s">
        <v>63</v>
      </c>
      <c r="D39" s="29"/>
      <c r="E39" s="29"/>
      <c r="F39" s="29"/>
      <c r="G39" s="29"/>
      <c r="H39" s="29"/>
      <c r="I39" s="29">
        <f>IF(K39&gt;K40,1,0)</f>
        <v>0</v>
      </c>
      <c r="J39" s="29">
        <f t="shared" si="1"/>
        <v>1</v>
      </c>
      <c r="K39" s="29">
        <f>IF(D39&gt;D40,1,0)+IF(E39&gt;E40,1,0)+IF(F39&gt;F40,1,0)+IF(G39&gt;G40,1,0)+IF(H39&gt;H40,1,0)</f>
        <v>0</v>
      </c>
      <c r="L39" s="29">
        <f t="shared" si="2"/>
        <v>0</v>
      </c>
      <c r="M39" s="29">
        <f>K40</f>
        <v>0</v>
      </c>
      <c r="N39" s="29">
        <f t="shared" si="3"/>
        <v>0</v>
      </c>
      <c r="O39" s="29">
        <f t="shared" si="4"/>
        <v>0</v>
      </c>
      <c r="P39" s="29">
        <f>COUNTIF(D40:H40,"&lt;&gt;") * 5 -SUM(D40:H40)</f>
        <v>0</v>
      </c>
      <c r="Q39" s="29">
        <f t="shared" si="5"/>
        <v>0</v>
      </c>
      <c r="R39" s="29" t="s">
        <v>63</v>
      </c>
      <c r="S39" s="29" t="s">
        <v>63</v>
      </c>
      <c r="T39" s="30"/>
      <c r="U39" s="31"/>
      <c r="V39" s="31"/>
      <c r="W39" s="31"/>
      <c r="X39" s="31"/>
      <c r="Y39" s="31"/>
      <c r="Z39" s="31"/>
    </row>
    <row r="40" ht="15.75" customHeight="1">
      <c r="A40" s="32"/>
      <c r="B40" s="29" t="s">
        <v>63</v>
      </c>
      <c r="C40" s="29" t="s">
        <v>63</v>
      </c>
      <c r="D40" s="29"/>
      <c r="E40" s="29"/>
      <c r="F40" s="29"/>
      <c r="G40" s="29"/>
      <c r="H40" s="29"/>
      <c r="I40" s="29">
        <f>IF(K40&gt;K39,1,0)</f>
        <v>0</v>
      </c>
      <c r="J40" s="29">
        <f t="shared" si="1"/>
        <v>1</v>
      </c>
      <c r="K40" s="29">
        <f>IF(D40&gt;D39,1,0)+IF(E40&gt;E39,1,0)+IF(F40&gt;F39,1,0)+IF(G40&gt;G39,1,0)+IF(H40&gt;H39,1,0)</f>
        <v>0</v>
      </c>
      <c r="L40" s="29">
        <f t="shared" si="2"/>
        <v>0</v>
      </c>
      <c r="M40" s="29">
        <f>K39</f>
        <v>0</v>
      </c>
      <c r="N40" s="29">
        <f t="shared" si="3"/>
        <v>0</v>
      </c>
      <c r="O40" s="29">
        <f t="shared" si="4"/>
        <v>0</v>
      </c>
      <c r="P40" s="29">
        <f>COUNTIF(D39:H39,"&lt;&gt;") * 5 -SUM(D39:H39)</f>
        <v>0</v>
      </c>
      <c r="Q40" s="29">
        <f t="shared" si="5"/>
        <v>0</v>
      </c>
      <c r="R40" s="29" t="s">
        <v>63</v>
      </c>
      <c r="S40" s="29" t="s">
        <v>63</v>
      </c>
      <c r="T40" s="30"/>
      <c r="U40" s="31"/>
      <c r="V40" s="31"/>
      <c r="W40" s="31"/>
      <c r="X40" s="31"/>
      <c r="Y40" s="31"/>
      <c r="Z40" s="31"/>
    </row>
    <row r="41" ht="15.75" customHeight="1">
      <c r="A41" s="33">
        <v>20.0</v>
      </c>
      <c r="B41" s="36" t="s">
        <v>63</v>
      </c>
      <c r="C41" s="36" t="s">
        <v>63</v>
      </c>
      <c r="D41" s="36"/>
      <c r="E41" s="36"/>
      <c r="F41" s="36"/>
      <c r="G41" s="36"/>
      <c r="H41" s="36"/>
      <c r="I41" s="36">
        <f>IF(K41&gt;K42,1,0)</f>
        <v>0</v>
      </c>
      <c r="J41" s="36">
        <f t="shared" si="1"/>
        <v>1</v>
      </c>
      <c r="K41" s="36">
        <f>IF(D41&gt;D42,1,0)+IF(E41&gt;E42,1,0)+IF(F41&gt;F42,1,0)+IF(G41&gt;G42,1,0)+IF(H41&gt;H42,1,0)</f>
        <v>0</v>
      </c>
      <c r="L41" s="36">
        <f t="shared" si="2"/>
        <v>0</v>
      </c>
      <c r="M41" s="36">
        <f>K42</f>
        <v>0</v>
      </c>
      <c r="N41" s="36">
        <f t="shared" si="3"/>
        <v>0</v>
      </c>
      <c r="O41" s="36">
        <f t="shared" si="4"/>
        <v>0</v>
      </c>
      <c r="P41" s="36">
        <f>COUNTIF(D42:H42,"&lt;&gt;") * 5 -SUM(D42:H42)</f>
        <v>0</v>
      </c>
      <c r="Q41" s="36">
        <f t="shared" si="5"/>
        <v>0</v>
      </c>
      <c r="R41" s="36" t="s">
        <v>63</v>
      </c>
      <c r="S41" s="36" t="s">
        <v>63</v>
      </c>
      <c r="T41" s="37"/>
      <c r="U41" s="38"/>
      <c r="V41" s="38"/>
      <c r="W41" s="38"/>
      <c r="X41" s="38"/>
      <c r="Y41" s="38"/>
      <c r="Z41" s="38"/>
    </row>
    <row r="42" ht="15.75" customHeight="1">
      <c r="A42" s="32"/>
      <c r="B42" s="36" t="s">
        <v>63</v>
      </c>
      <c r="C42" s="36" t="s">
        <v>63</v>
      </c>
      <c r="D42" s="36"/>
      <c r="E42" s="36"/>
      <c r="F42" s="36"/>
      <c r="G42" s="36"/>
      <c r="H42" s="36"/>
      <c r="I42" s="36">
        <f>IF(K42&gt;K41,1,0)</f>
        <v>0</v>
      </c>
      <c r="J42" s="36">
        <f t="shared" si="1"/>
        <v>1</v>
      </c>
      <c r="K42" s="36">
        <f>IF(D42&gt;D41,1,0)+IF(E42&gt;E41,1,0)+IF(F42&gt;F41,1,0)+IF(G42&gt;G41,1,0)+IF(H42&gt;H41,1,0)</f>
        <v>0</v>
      </c>
      <c r="L42" s="36">
        <f t="shared" si="2"/>
        <v>0</v>
      </c>
      <c r="M42" s="36">
        <f>K41</f>
        <v>0</v>
      </c>
      <c r="N42" s="36">
        <f t="shared" si="3"/>
        <v>0</v>
      </c>
      <c r="O42" s="36">
        <f t="shared" si="4"/>
        <v>0</v>
      </c>
      <c r="P42" s="36">
        <f>COUNTIF(D41:H41,"&lt;&gt;") * 5 -SUM(D41:H41)</f>
        <v>0</v>
      </c>
      <c r="Q42" s="36">
        <f t="shared" si="5"/>
        <v>0</v>
      </c>
      <c r="R42" s="36" t="s">
        <v>63</v>
      </c>
      <c r="S42" s="36" t="s">
        <v>63</v>
      </c>
      <c r="T42" s="37"/>
      <c r="U42" s="38"/>
      <c r="V42" s="38"/>
      <c r="W42" s="38"/>
      <c r="X42" s="38"/>
      <c r="Y42" s="38"/>
      <c r="Z42" s="38"/>
    </row>
    <row r="43" ht="15.75" customHeight="1">
      <c r="A43" s="26">
        <v>21.0</v>
      </c>
      <c r="B43" s="29" t="s">
        <v>63</v>
      </c>
      <c r="C43" s="29" t="s">
        <v>63</v>
      </c>
      <c r="D43" s="29"/>
      <c r="E43" s="29"/>
      <c r="F43" s="29"/>
      <c r="G43" s="29"/>
      <c r="H43" s="29"/>
      <c r="I43" s="29">
        <f>IF(K43&gt;K44,1,0)</f>
        <v>0</v>
      </c>
      <c r="J43" s="29">
        <f t="shared" si="1"/>
        <v>1</v>
      </c>
      <c r="K43" s="29">
        <f>IF(D43&gt;D44,1,0)+IF(E43&gt;E44,1,0)+IF(F43&gt;F44,1,0)+IF(G43&gt;G44,1,0)+IF(H43&gt;H44,1,0)</f>
        <v>0</v>
      </c>
      <c r="L43" s="29">
        <f t="shared" si="2"/>
        <v>0</v>
      </c>
      <c r="M43" s="29">
        <f>K44</f>
        <v>0</v>
      </c>
      <c r="N43" s="29">
        <f t="shared" si="3"/>
        <v>0</v>
      </c>
      <c r="O43" s="29">
        <f t="shared" si="4"/>
        <v>0</v>
      </c>
      <c r="P43" s="29">
        <f>COUNTIF(D44:H44,"&lt;&gt;") * 5 -SUM(D44:H44)</f>
        <v>0</v>
      </c>
      <c r="Q43" s="29">
        <f t="shared" si="5"/>
        <v>0</v>
      </c>
      <c r="R43" s="29" t="s">
        <v>63</v>
      </c>
      <c r="S43" s="29" t="s">
        <v>63</v>
      </c>
      <c r="T43" s="30"/>
      <c r="U43" s="31"/>
      <c r="V43" s="31"/>
      <c r="W43" s="31"/>
      <c r="X43" s="31"/>
      <c r="Y43" s="31"/>
      <c r="Z43" s="31"/>
    </row>
    <row r="44" ht="15.75" customHeight="1">
      <c r="A44" s="32"/>
      <c r="B44" s="29" t="s">
        <v>63</v>
      </c>
      <c r="C44" s="29" t="s">
        <v>63</v>
      </c>
      <c r="D44" s="29"/>
      <c r="E44" s="29"/>
      <c r="F44" s="29"/>
      <c r="G44" s="29"/>
      <c r="H44" s="29"/>
      <c r="I44" s="29">
        <f>IF(K44&gt;K43,1,0)</f>
        <v>0</v>
      </c>
      <c r="J44" s="29">
        <f t="shared" si="1"/>
        <v>1</v>
      </c>
      <c r="K44" s="29">
        <f>IF(D44&gt;D43,1,0)+IF(E44&gt;E43,1,0)+IF(F44&gt;F43,1,0)+IF(G44&gt;G43,1,0)+IF(H44&gt;H43,1,0)</f>
        <v>0</v>
      </c>
      <c r="L44" s="29">
        <f t="shared" si="2"/>
        <v>0</v>
      </c>
      <c r="M44" s="29">
        <f>K43</f>
        <v>0</v>
      </c>
      <c r="N44" s="29">
        <f t="shared" si="3"/>
        <v>0</v>
      </c>
      <c r="O44" s="29">
        <f t="shared" si="4"/>
        <v>0</v>
      </c>
      <c r="P44" s="29">
        <f>COUNTIF(D43:H43,"&lt;&gt;") * 5 -SUM(D43:H43)</f>
        <v>0</v>
      </c>
      <c r="Q44" s="29">
        <f t="shared" si="5"/>
        <v>0</v>
      </c>
      <c r="R44" s="29" t="s">
        <v>63</v>
      </c>
      <c r="S44" s="29" t="s">
        <v>63</v>
      </c>
      <c r="T44" s="30"/>
      <c r="U44" s="31"/>
      <c r="V44" s="31"/>
      <c r="W44" s="31"/>
      <c r="X44" s="31"/>
      <c r="Y44" s="31"/>
      <c r="Z44" s="31"/>
    </row>
    <row r="45" ht="15.75" customHeight="1">
      <c r="A45" s="33">
        <v>22.0</v>
      </c>
      <c r="B45" s="36" t="s">
        <v>63</v>
      </c>
      <c r="C45" s="36" t="s">
        <v>63</v>
      </c>
      <c r="D45" s="36"/>
      <c r="E45" s="36"/>
      <c r="F45" s="36"/>
      <c r="G45" s="36"/>
      <c r="H45" s="36"/>
      <c r="I45" s="36">
        <f>IF(K45&gt;K46,1,0)</f>
        <v>0</v>
      </c>
      <c r="J45" s="36">
        <f t="shared" si="1"/>
        <v>1</v>
      </c>
      <c r="K45" s="36">
        <f>IF(D45&gt;D46,1,0)+IF(E45&gt;E46,1,0)+IF(F45&gt;F46,1,0)+IF(G45&gt;G46,1,0)+IF(H45&gt;H46,1,0)</f>
        <v>0</v>
      </c>
      <c r="L45" s="36">
        <f t="shared" si="2"/>
        <v>0</v>
      </c>
      <c r="M45" s="36">
        <f>K46</f>
        <v>0</v>
      </c>
      <c r="N45" s="36">
        <f t="shared" si="3"/>
        <v>0</v>
      </c>
      <c r="O45" s="36">
        <f t="shared" si="4"/>
        <v>0</v>
      </c>
      <c r="P45" s="36">
        <f>COUNTIF(D46:H46,"&lt;&gt;") * 5 -SUM(D46:H46)</f>
        <v>0</v>
      </c>
      <c r="Q45" s="36">
        <f t="shared" si="5"/>
        <v>0</v>
      </c>
      <c r="R45" s="36" t="s">
        <v>63</v>
      </c>
      <c r="S45" s="36" t="s">
        <v>63</v>
      </c>
      <c r="T45" s="37"/>
      <c r="U45" s="38"/>
      <c r="V45" s="38"/>
      <c r="W45" s="38"/>
      <c r="X45" s="38"/>
      <c r="Y45" s="38"/>
      <c r="Z45" s="38"/>
    </row>
    <row r="46" ht="15.75" customHeight="1">
      <c r="A46" s="32"/>
      <c r="B46" s="36" t="s">
        <v>63</v>
      </c>
      <c r="C46" s="36" t="s">
        <v>63</v>
      </c>
      <c r="D46" s="36"/>
      <c r="E46" s="36"/>
      <c r="F46" s="36"/>
      <c r="G46" s="36"/>
      <c r="H46" s="36"/>
      <c r="I46" s="36">
        <f>IF(K46&gt;K45,1,0)</f>
        <v>0</v>
      </c>
      <c r="J46" s="36">
        <f t="shared" si="1"/>
        <v>1</v>
      </c>
      <c r="K46" s="36">
        <f>IF(D46&gt;D45,1,0)+IF(E46&gt;E45,1,0)+IF(F46&gt;F45,1,0)+IF(G46&gt;G45,1,0)+IF(H46&gt;H45,1,0)</f>
        <v>0</v>
      </c>
      <c r="L46" s="36">
        <f t="shared" si="2"/>
        <v>0</v>
      </c>
      <c r="M46" s="36">
        <f>K45</f>
        <v>0</v>
      </c>
      <c r="N46" s="36">
        <f t="shared" si="3"/>
        <v>0</v>
      </c>
      <c r="O46" s="36">
        <f t="shared" si="4"/>
        <v>0</v>
      </c>
      <c r="P46" s="36">
        <f>COUNTIF(D45:H45,"&lt;&gt;") * 5 -SUM(D45:H45)</f>
        <v>0</v>
      </c>
      <c r="Q46" s="36">
        <f t="shared" si="5"/>
        <v>0</v>
      </c>
      <c r="R46" s="36" t="s">
        <v>63</v>
      </c>
      <c r="S46" s="36" t="s">
        <v>63</v>
      </c>
      <c r="T46" s="37"/>
      <c r="U46" s="38"/>
      <c r="V46" s="38"/>
      <c r="W46" s="38"/>
      <c r="X46" s="38"/>
      <c r="Y46" s="38"/>
      <c r="Z46" s="38"/>
    </row>
    <row r="47" ht="15.75" customHeight="1">
      <c r="A47" s="26">
        <v>23.0</v>
      </c>
      <c r="B47" s="29" t="s">
        <v>63</v>
      </c>
      <c r="C47" s="29" t="s">
        <v>63</v>
      </c>
      <c r="D47" s="29"/>
      <c r="E47" s="29"/>
      <c r="F47" s="29"/>
      <c r="G47" s="29"/>
      <c r="H47" s="29"/>
      <c r="I47" s="29">
        <f>IF(K47&gt;K48,1,0)</f>
        <v>0</v>
      </c>
      <c r="J47" s="29">
        <f t="shared" si="1"/>
        <v>1</v>
      </c>
      <c r="K47" s="29">
        <f>IF(D47&gt;D48,1,0)+IF(E47&gt;E48,1,0)+IF(F47&gt;F48,1,0)+IF(G47&gt;G48,1,0)+IF(H47&gt;H48,1,0)</f>
        <v>0</v>
      </c>
      <c r="L47" s="29">
        <f t="shared" si="2"/>
        <v>0</v>
      </c>
      <c r="M47" s="29">
        <f>K48</f>
        <v>0</v>
      </c>
      <c r="N47" s="29">
        <f t="shared" si="3"/>
        <v>0</v>
      </c>
      <c r="O47" s="29">
        <f t="shared" si="4"/>
        <v>0</v>
      </c>
      <c r="P47" s="29">
        <f>COUNTIF(D48:H48,"&lt;&gt;") * 5 -SUM(D48:H48)</f>
        <v>0</v>
      </c>
      <c r="Q47" s="29">
        <f t="shared" si="5"/>
        <v>0</v>
      </c>
      <c r="R47" s="29" t="s">
        <v>63</v>
      </c>
      <c r="S47" s="29" t="s">
        <v>63</v>
      </c>
      <c r="T47" s="30"/>
      <c r="U47" s="31"/>
      <c r="V47" s="31"/>
      <c r="W47" s="31"/>
      <c r="X47" s="31"/>
      <c r="Y47" s="31"/>
      <c r="Z47" s="31"/>
    </row>
    <row r="48" ht="15.75" customHeight="1">
      <c r="A48" s="32"/>
      <c r="B48" s="29" t="s">
        <v>63</v>
      </c>
      <c r="C48" s="29" t="s">
        <v>63</v>
      </c>
      <c r="D48" s="29"/>
      <c r="E48" s="29"/>
      <c r="F48" s="29"/>
      <c r="G48" s="29"/>
      <c r="H48" s="29"/>
      <c r="I48" s="29">
        <f>IF(K48&gt;K47,1,0)</f>
        <v>0</v>
      </c>
      <c r="J48" s="29">
        <f t="shared" si="1"/>
        <v>1</v>
      </c>
      <c r="K48" s="29">
        <f>IF(D48&gt;D47,1,0)+IF(E48&gt;E47,1,0)+IF(F48&gt;F47,1,0)+IF(G48&gt;G47,1,0)+IF(H48&gt;H47,1,0)</f>
        <v>0</v>
      </c>
      <c r="L48" s="29">
        <f t="shared" si="2"/>
        <v>0</v>
      </c>
      <c r="M48" s="29">
        <f>K47</f>
        <v>0</v>
      </c>
      <c r="N48" s="29">
        <f t="shared" si="3"/>
        <v>0</v>
      </c>
      <c r="O48" s="29">
        <f t="shared" si="4"/>
        <v>0</v>
      </c>
      <c r="P48" s="29">
        <f>COUNTIF(D47:H47,"&lt;&gt;") * 5 -SUM(D47:H47)</f>
        <v>0</v>
      </c>
      <c r="Q48" s="29">
        <f t="shared" si="5"/>
        <v>0</v>
      </c>
      <c r="R48" s="29" t="s">
        <v>63</v>
      </c>
      <c r="S48" s="29" t="s">
        <v>63</v>
      </c>
      <c r="T48" s="30"/>
      <c r="U48" s="31"/>
      <c r="V48" s="31"/>
      <c r="W48" s="31"/>
      <c r="X48" s="31"/>
      <c r="Y48" s="31"/>
      <c r="Z48" s="31"/>
    </row>
    <row r="49" ht="15.75" customHeight="1">
      <c r="A49" s="33">
        <v>24.0</v>
      </c>
      <c r="B49" s="36" t="s">
        <v>63</v>
      </c>
      <c r="C49" s="36" t="s">
        <v>63</v>
      </c>
      <c r="D49" s="36"/>
      <c r="E49" s="36"/>
      <c r="F49" s="36"/>
      <c r="G49" s="36"/>
      <c r="H49" s="36"/>
      <c r="I49" s="36">
        <f>IF(K49&gt;K50,1,0)</f>
        <v>0</v>
      </c>
      <c r="J49" s="36">
        <f t="shared" si="1"/>
        <v>1</v>
      </c>
      <c r="K49" s="36">
        <f>IF(D49&gt;D50,1,0)+IF(E49&gt;E50,1,0)+IF(F49&gt;F50,1,0)+IF(G49&gt;G50,1,0)+IF(H49&gt;H50,1,0)</f>
        <v>0</v>
      </c>
      <c r="L49" s="36">
        <f t="shared" si="2"/>
        <v>0</v>
      </c>
      <c r="M49" s="36">
        <f>K50</f>
        <v>0</v>
      </c>
      <c r="N49" s="36">
        <f t="shared" si="3"/>
        <v>0</v>
      </c>
      <c r="O49" s="36">
        <f t="shared" si="4"/>
        <v>0</v>
      </c>
      <c r="P49" s="36">
        <f>COUNTIF(D50:H50,"&lt;&gt;") * 5 -SUM(D50:H50)</f>
        <v>0</v>
      </c>
      <c r="Q49" s="36">
        <f t="shared" si="5"/>
        <v>0</v>
      </c>
      <c r="R49" s="36" t="s">
        <v>63</v>
      </c>
      <c r="S49" s="36" t="s">
        <v>63</v>
      </c>
      <c r="T49" s="37"/>
      <c r="U49" s="38"/>
      <c r="V49" s="38"/>
      <c r="W49" s="38"/>
      <c r="X49" s="38"/>
      <c r="Y49" s="38"/>
      <c r="Z49" s="38"/>
    </row>
    <row r="50" ht="15.75" customHeight="1">
      <c r="A50" s="32"/>
      <c r="B50" s="36" t="s">
        <v>63</v>
      </c>
      <c r="C50" s="36" t="s">
        <v>63</v>
      </c>
      <c r="D50" s="36"/>
      <c r="E50" s="36"/>
      <c r="F50" s="36"/>
      <c r="G50" s="36"/>
      <c r="H50" s="36"/>
      <c r="I50" s="36">
        <f>IF(K50&gt;K49,1,0)</f>
        <v>0</v>
      </c>
      <c r="J50" s="36">
        <f t="shared" si="1"/>
        <v>1</v>
      </c>
      <c r="K50" s="36">
        <f>IF(D50&gt;D49,1,0)+IF(E50&gt;E49,1,0)+IF(F50&gt;F49,1,0)+IF(G50&gt;G49,1,0)+IF(H50&gt;H49,1,0)</f>
        <v>0</v>
      </c>
      <c r="L50" s="36">
        <f t="shared" si="2"/>
        <v>0</v>
      </c>
      <c r="M50" s="36">
        <f>K49</f>
        <v>0</v>
      </c>
      <c r="N50" s="36">
        <f t="shared" si="3"/>
        <v>0</v>
      </c>
      <c r="O50" s="36">
        <f t="shared" si="4"/>
        <v>0</v>
      </c>
      <c r="P50" s="36">
        <f>COUNTIF(D49:H49,"&lt;&gt;") * 5 -SUM(D49:H49)</f>
        <v>0</v>
      </c>
      <c r="Q50" s="36">
        <f t="shared" si="5"/>
        <v>0</v>
      </c>
      <c r="R50" s="36" t="s">
        <v>63</v>
      </c>
      <c r="S50" s="36" t="s">
        <v>63</v>
      </c>
      <c r="T50" s="37"/>
      <c r="U50" s="38"/>
      <c r="V50" s="38"/>
      <c r="W50" s="38"/>
      <c r="X50" s="38"/>
      <c r="Y50" s="38"/>
      <c r="Z50" s="38"/>
    </row>
    <row r="51" ht="15.75" customHeight="1">
      <c r="A51" s="26">
        <v>25.0</v>
      </c>
      <c r="B51" s="29" t="s">
        <v>63</v>
      </c>
      <c r="C51" s="29" t="s">
        <v>63</v>
      </c>
      <c r="D51" s="29"/>
      <c r="E51" s="29"/>
      <c r="F51" s="29"/>
      <c r="G51" s="29"/>
      <c r="H51" s="29"/>
      <c r="I51" s="29">
        <f>IF(K51&gt;K52,1,0)</f>
        <v>0</v>
      </c>
      <c r="J51" s="29">
        <f t="shared" si="1"/>
        <v>1</v>
      </c>
      <c r="K51" s="29">
        <f>IF(D51&gt;D52,1,0)+IF(E51&gt;E52,1,0)+IF(F51&gt;F52,1,0)+IF(G51&gt;G52,1,0)+IF(H51&gt;H52,1,0)</f>
        <v>0</v>
      </c>
      <c r="L51" s="29">
        <f t="shared" si="2"/>
        <v>0</v>
      </c>
      <c r="M51" s="29">
        <f>K52</f>
        <v>0</v>
      </c>
      <c r="N51" s="29">
        <f t="shared" si="3"/>
        <v>0</v>
      </c>
      <c r="O51" s="29">
        <f t="shared" si="4"/>
        <v>0</v>
      </c>
      <c r="P51" s="29">
        <f>COUNTIF(D52:H52,"&lt;&gt;") * 5 -SUM(D52:H52)</f>
        <v>0</v>
      </c>
      <c r="Q51" s="29">
        <f t="shared" si="5"/>
        <v>0</v>
      </c>
      <c r="R51" s="29" t="s">
        <v>63</v>
      </c>
      <c r="S51" s="29" t="s">
        <v>63</v>
      </c>
      <c r="T51" s="30"/>
      <c r="U51" s="31"/>
      <c r="V51" s="31"/>
      <c r="W51" s="31"/>
      <c r="X51" s="31"/>
      <c r="Y51" s="31"/>
      <c r="Z51" s="31"/>
    </row>
    <row r="52" ht="15.75" customHeight="1">
      <c r="A52" s="32"/>
      <c r="B52" s="29" t="s">
        <v>63</v>
      </c>
      <c r="C52" s="29" t="s">
        <v>63</v>
      </c>
      <c r="D52" s="29"/>
      <c r="E52" s="29"/>
      <c r="F52" s="29"/>
      <c r="G52" s="29"/>
      <c r="H52" s="29"/>
      <c r="I52" s="29">
        <f>IF(K52&gt;K51,1,0)</f>
        <v>0</v>
      </c>
      <c r="J52" s="29">
        <f t="shared" si="1"/>
        <v>1</v>
      </c>
      <c r="K52" s="29">
        <f>IF(D52&gt;D51,1,0)+IF(E52&gt;E51,1,0)+IF(F52&gt;F51,1,0)+IF(G52&gt;G51,1,0)+IF(H52&gt;H51,1,0)</f>
        <v>0</v>
      </c>
      <c r="L52" s="29">
        <f t="shared" si="2"/>
        <v>0</v>
      </c>
      <c r="M52" s="29">
        <f>K51</f>
        <v>0</v>
      </c>
      <c r="N52" s="29">
        <f t="shared" si="3"/>
        <v>0</v>
      </c>
      <c r="O52" s="29">
        <f t="shared" si="4"/>
        <v>0</v>
      </c>
      <c r="P52" s="29">
        <f>COUNTIF(D51:H51,"&lt;&gt;") * 5 -SUM(D51:H51)</f>
        <v>0</v>
      </c>
      <c r="Q52" s="29">
        <f t="shared" si="5"/>
        <v>0</v>
      </c>
      <c r="R52" s="29" t="s">
        <v>63</v>
      </c>
      <c r="S52" s="29" t="s">
        <v>63</v>
      </c>
      <c r="T52" s="30"/>
      <c r="U52" s="31"/>
      <c r="V52" s="31"/>
      <c r="W52" s="31"/>
      <c r="X52" s="31"/>
      <c r="Y52" s="31"/>
      <c r="Z52" s="31"/>
    </row>
    <row r="53" ht="15.75" customHeight="1">
      <c r="A53" s="33">
        <v>26.0</v>
      </c>
      <c r="B53" s="36" t="s">
        <v>63</v>
      </c>
      <c r="C53" s="36" t="s">
        <v>63</v>
      </c>
      <c r="D53" s="36"/>
      <c r="E53" s="36"/>
      <c r="F53" s="36"/>
      <c r="G53" s="36"/>
      <c r="H53" s="36"/>
      <c r="I53" s="36">
        <f>IF(K53&gt;K54,1,0)</f>
        <v>0</v>
      </c>
      <c r="J53" s="36">
        <f t="shared" si="1"/>
        <v>1</v>
      </c>
      <c r="K53" s="36">
        <f>IF(D53&gt;D54,1,0)+IF(E53&gt;E54,1,0)+IF(F53&gt;F54,1,0)+IF(G53&gt;G54,1,0)+IF(H53&gt;H54,1,0)</f>
        <v>0</v>
      </c>
      <c r="L53" s="36">
        <f t="shared" si="2"/>
        <v>0</v>
      </c>
      <c r="M53" s="36">
        <f>K54</f>
        <v>0</v>
      </c>
      <c r="N53" s="36">
        <f t="shared" si="3"/>
        <v>0</v>
      </c>
      <c r="O53" s="36">
        <f t="shared" si="4"/>
        <v>0</v>
      </c>
      <c r="P53" s="36">
        <f>COUNTIF(D54:H54,"&lt;&gt;") * 5 -SUM(D54:H54)</f>
        <v>0</v>
      </c>
      <c r="Q53" s="36">
        <f t="shared" si="5"/>
        <v>0</v>
      </c>
      <c r="R53" s="36" t="s">
        <v>63</v>
      </c>
      <c r="S53" s="36" t="s">
        <v>63</v>
      </c>
      <c r="T53" s="37"/>
      <c r="U53" s="38"/>
      <c r="V53" s="38"/>
      <c r="W53" s="38"/>
      <c r="X53" s="38"/>
      <c r="Y53" s="38"/>
      <c r="Z53" s="38"/>
    </row>
    <row r="54" ht="15.75" customHeight="1">
      <c r="A54" s="32"/>
      <c r="B54" s="36" t="s">
        <v>63</v>
      </c>
      <c r="C54" s="36" t="s">
        <v>63</v>
      </c>
      <c r="D54" s="36"/>
      <c r="E54" s="36"/>
      <c r="F54" s="36"/>
      <c r="G54" s="36"/>
      <c r="H54" s="36"/>
      <c r="I54" s="36">
        <f>IF(K54&gt;K53,1,0)</f>
        <v>0</v>
      </c>
      <c r="J54" s="36">
        <f t="shared" si="1"/>
        <v>1</v>
      </c>
      <c r="K54" s="36">
        <f>IF(D54&gt;D53,1,0)+IF(E54&gt;E53,1,0)+IF(F54&gt;F53,1,0)+IF(G54&gt;G53,1,0)+IF(H54&gt;H53,1,0)</f>
        <v>0</v>
      </c>
      <c r="L54" s="36">
        <f t="shared" si="2"/>
        <v>0</v>
      </c>
      <c r="M54" s="36">
        <f>K53</f>
        <v>0</v>
      </c>
      <c r="N54" s="36">
        <f t="shared" si="3"/>
        <v>0</v>
      </c>
      <c r="O54" s="36">
        <f t="shared" si="4"/>
        <v>0</v>
      </c>
      <c r="P54" s="36">
        <f>COUNTIF(D53:H53,"&lt;&gt;") * 5 -SUM(D53:H53)</f>
        <v>0</v>
      </c>
      <c r="Q54" s="36">
        <f t="shared" si="5"/>
        <v>0</v>
      </c>
      <c r="R54" s="36" t="s">
        <v>63</v>
      </c>
      <c r="S54" s="36" t="s">
        <v>63</v>
      </c>
      <c r="T54" s="37"/>
      <c r="U54" s="38"/>
      <c r="V54" s="38"/>
      <c r="W54" s="38"/>
      <c r="X54" s="38"/>
      <c r="Y54" s="38"/>
      <c r="Z54" s="38"/>
    </row>
    <row r="55" ht="15.75" customHeight="1">
      <c r="A55" s="26">
        <v>27.0</v>
      </c>
      <c r="B55" s="29" t="s">
        <v>63</v>
      </c>
      <c r="C55" s="29" t="s">
        <v>63</v>
      </c>
      <c r="D55" s="29"/>
      <c r="E55" s="29"/>
      <c r="F55" s="29"/>
      <c r="G55" s="29"/>
      <c r="H55" s="29"/>
      <c r="I55" s="29">
        <f>IF(K55&gt;K56,1,0)</f>
        <v>0</v>
      </c>
      <c r="J55" s="29">
        <f t="shared" si="1"/>
        <v>1</v>
      </c>
      <c r="K55" s="29">
        <f>IF(D55&gt;D56,1,0)+IF(E55&gt;E56,1,0)+IF(F55&gt;F56,1,0)+IF(G55&gt;G56,1,0)+IF(H55&gt;H56,1,0)</f>
        <v>0</v>
      </c>
      <c r="L55" s="29">
        <f t="shared" si="2"/>
        <v>0</v>
      </c>
      <c r="M55" s="29">
        <f>K56</f>
        <v>0</v>
      </c>
      <c r="N55" s="29">
        <f t="shared" si="3"/>
        <v>0</v>
      </c>
      <c r="O55" s="29">
        <f t="shared" si="4"/>
        <v>0</v>
      </c>
      <c r="P55" s="29">
        <f>COUNTIF(D56:H56,"&lt;&gt;") * 5 -SUM(D56:H56)</f>
        <v>0</v>
      </c>
      <c r="Q55" s="29">
        <f t="shared" si="5"/>
        <v>0</v>
      </c>
      <c r="R55" s="29" t="s">
        <v>63</v>
      </c>
      <c r="S55" s="29" t="s">
        <v>63</v>
      </c>
      <c r="T55" s="30"/>
      <c r="U55" s="31"/>
      <c r="V55" s="31"/>
      <c r="W55" s="31"/>
      <c r="X55" s="31"/>
      <c r="Y55" s="31"/>
      <c r="Z55" s="31"/>
    </row>
    <row r="56" ht="15.75" customHeight="1">
      <c r="A56" s="32"/>
      <c r="B56" s="29" t="s">
        <v>63</v>
      </c>
      <c r="C56" s="29" t="s">
        <v>63</v>
      </c>
      <c r="D56" s="29"/>
      <c r="E56" s="29"/>
      <c r="F56" s="29"/>
      <c r="G56" s="29"/>
      <c r="H56" s="29"/>
      <c r="I56" s="29">
        <f>IF(K56&gt;K55,1,0)</f>
        <v>0</v>
      </c>
      <c r="J56" s="29">
        <f t="shared" si="1"/>
        <v>1</v>
      </c>
      <c r="K56" s="29">
        <f>IF(D56&gt;D55,1,0)+IF(E56&gt;E55,1,0)+IF(F56&gt;F55,1,0)+IF(G56&gt;G55,1,0)+IF(H56&gt;H55,1,0)</f>
        <v>0</v>
      </c>
      <c r="L56" s="29">
        <f t="shared" si="2"/>
        <v>0</v>
      </c>
      <c r="M56" s="29">
        <f>K55</f>
        <v>0</v>
      </c>
      <c r="N56" s="29">
        <f t="shared" si="3"/>
        <v>0</v>
      </c>
      <c r="O56" s="29">
        <f t="shared" si="4"/>
        <v>0</v>
      </c>
      <c r="P56" s="29">
        <f>COUNTIF(D55:H55,"&lt;&gt;") * 5 -SUM(D55:H55)</f>
        <v>0</v>
      </c>
      <c r="Q56" s="29">
        <f t="shared" si="5"/>
        <v>0</v>
      </c>
      <c r="R56" s="29" t="s">
        <v>63</v>
      </c>
      <c r="S56" s="29" t="s">
        <v>63</v>
      </c>
      <c r="T56" s="30"/>
      <c r="U56" s="31"/>
      <c r="V56" s="31"/>
      <c r="W56" s="31"/>
      <c r="X56" s="31"/>
      <c r="Y56" s="31"/>
      <c r="Z56" s="31"/>
    </row>
    <row r="57" ht="15.75" customHeight="1">
      <c r="A57" s="33">
        <v>28.0</v>
      </c>
      <c r="B57" s="36" t="s">
        <v>63</v>
      </c>
      <c r="C57" s="36" t="s">
        <v>63</v>
      </c>
      <c r="D57" s="36"/>
      <c r="E57" s="36"/>
      <c r="F57" s="36"/>
      <c r="G57" s="36"/>
      <c r="H57" s="36"/>
      <c r="I57" s="36">
        <f>IF(K57&gt;K58,1,0)</f>
        <v>0</v>
      </c>
      <c r="J57" s="36">
        <f t="shared" si="1"/>
        <v>1</v>
      </c>
      <c r="K57" s="36">
        <f>IF(D57&gt;D58,1,0)+IF(E57&gt;E58,1,0)+IF(F57&gt;F58,1,0)+IF(G57&gt;G58,1,0)+IF(H57&gt;H58,1,0)</f>
        <v>0</v>
      </c>
      <c r="L57" s="36">
        <f t="shared" si="2"/>
        <v>0</v>
      </c>
      <c r="M57" s="36">
        <f>K58</f>
        <v>0</v>
      </c>
      <c r="N57" s="36">
        <f t="shared" si="3"/>
        <v>0</v>
      </c>
      <c r="O57" s="36">
        <f t="shared" si="4"/>
        <v>0</v>
      </c>
      <c r="P57" s="36">
        <f>COUNTIF(D58:H58,"&lt;&gt;") * 5 -SUM(D58:H58)</f>
        <v>0</v>
      </c>
      <c r="Q57" s="36">
        <f t="shared" si="5"/>
        <v>0</v>
      </c>
      <c r="R57" s="36" t="s">
        <v>63</v>
      </c>
      <c r="S57" s="36" t="s">
        <v>63</v>
      </c>
      <c r="T57" s="37"/>
      <c r="U57" s="38"/>
      <c r="V57" s="38"/>
      <c r="W57" s="38"/>
      <c r="X57" s="38"/>
      <c r="Y57" s="38"/>
      <c r="Z57" s="38"/>
    </row>
    <row r="58" ht="15.75" customHeight="1">
      <c r="A58" s="32"/>
      <c r="B58" s="36" t="s">
        <v>63</v>
      </c>
      <c r="C58" s="36" t="s">
        <v>63</v>
      </c>
      <c r="D58" s="36"/>
      <c r="E58" s="36"/>
      <c r="F58" s="36"/>
      <c r="G58" s="36"/>
      <c r="H58" s="36"/>
      <c r="I58" s="36">
        <f>IF(K58&gt;K57,1,0)</f>
        <v>0</v>
      </c>
      <c r="J58" s="36">
        <f t="shared" si="1"/>
        <v>1</v>
      </c>
      <c r="K58" s="36">
        <f>IF(D58&gt;D57,1,0)+IF(E58&gt;E57,1,0)+IF(F58&gt;F57,1,0)+IF(G58&gt;G57,1,0)+IF(H58&gt;H57,1,0)</f>
        <v>0</v>
      </c>
      <c r="L58" s="36">
        <f t="shared" si="2"/>
        <v>0</v>
      </c>
      <c r="M58" s="36">
        <f>K57</f>
        <v>0</v>
      </c>
      <c r="N58" s="36">
        <f t="shared" si="3"/>
        <v>0</v>
      </c>
      <c r="O58" s="36">
        <f t="shared" si="4"/>
        <v>0</v>
      </c>
      <c r="P58" s="36">
        <f>COUNTIF(D57:H57,"&lt;&gt;") * 5 -SUM(D57:H57)</f>
        <v>0</v>
      </c>
      <c r="Q58" s="36">
        <f t="shared" si="5"/>
        <v>0</v>
      </c>
      <c r="R58" s="36" t="s">
        <v>63</v>
      </c>
      <c r="S58" s="36" t="s">
        <v>63</v>
      </c>
      <c r="T58" s="37"/>
      <c r="U58" s="38"/>
      <c r="V58" s="38"/>
      <c r="W58" s="38"/>
      <c r="X58" s="38"/>
      <c r="Y58" s="38"/>
      <c r="Z58" s="38"/>
    </row>
    <row r="59" ht="15.75" customHeight="1">
      <c r="A59" s="26">
        <v>29.0</v>
      </c>
      <c r="B59" s="29" t="s">
        <v>63</v>
      </c>
      <c r="C59" s="29" t="s">
        <v>63</v>
      </c>
      <c r="D59" s="29"/>
      <c r="E59" s="29"/>
      <c r="F59" s="29"/>
      <c r="G59" s="29"/>
      <c r="H59" s="29"/>
      <c r="I59" s="29">
        <f>IF(K59&gt;K60,1,0)</f>
        <v>0</v>
      </c>
      <c r="J59" s="29">
        <f t="shared" si="1"/>
        <v>1</v>
      </c>
      <c r="K59" s="29">
        <f>IF(D59&gt;D60,1,0)+IF(E59&gt;E60,1,0)+IF(F59&gt;F60,1,0)+IF(G59&gt;G60,1,0)+IF(H59&gt;H60,1,0)</f>
        <v>0</v>
      </c>
      <c r="L59" s="29">
        <f t="shared" si="2"/>
        <v>0</v>
      </c>
      <c r="M59" s="29">
        <f>K60</f>
        <v>0</v>
      </c>
      <c r="N59" s="29">
        <f t="shared" si="3"/>
        <v>0</v>
      </c>
      <c r="O59" s="29">
        <f t="shared" si="4"/>
        <v>0</v>
      </c>
      <c r="P59" s="29">
        <f>COUNTIF(D60:H60,"&lt;&gt;") * 5 -SUM(D60:H60)</f>
        <v>0</v>
      </c>
      <c r="Q59" s="29">
        <f t="shared" si="5"/>
        <v>0</v>
      </c>
      <c r="R59" s="29" t="s">
        <v>63</v>
      </c>
      <c r="S59" s="29" t="s">
        <v>63</v>
      </c>
      <c r="T59" s="30"/>
      <c r="U59" s="31"/>
      <c r="V59" s="31"/>
      <c r="W59" s="31"/>
      <c r="X59" s="31"/>
      <c r="Y59" s="31"/>
      <c r="Z59" s="31"/>
    </row>
    <row r="60" ht="15.75" customHeight="1">
      <c r="A60" s="32"/>
      <c r="B60" s="29" t="s">
        <v>63</v>
      </c>
      <c r="C60" s="29" t="s">
        <v>63</v>
      </c>
      <c r="D60" s="29"/>
      <c r="E60" s="29"/>
      <c r="F60" s="29"/>
      <c r="G60" s="29"/>
      <c r="H60" s="29"/>
      <c r="I60" s="29">
        <f>IF(K60&gt;K59,1,0)</f>
        <v>0</v>
      </c>
      <c r="J60" s="29">
        <f t="shared" si="1"/>
        <v>1</v>
      </c>
      <c r="K60" s="29">
        <f>IF(D60&gt;D59,1,0)+IF(E60&gt;E59,1,0)+IF(F60&gt;F59,1,0)+IF(G60&gt;G59,1,0)+IF(H60&gt;H59,1,0)</f>
        <v>0</v>
      </c>
      <c r="L60" s="29">
        <f t="shared" si="2"/>
        <v>0</v>
      </c>
      <c r="M60" s="29">
        <f>K59</f>
        <v>0</v>
      </c>
      <c r="N60" s="29">
        <f t="shared" si="3"/>
        <v>0</v>
      </c>
      <c r="O60" s="29">
        <f t="shared" si="4"/>
        <v>0</v>
      </c>
      <c r="P60" s="29">
        <f>COUNTIF(D59:H59,"&lt;&gt;") * 5 -SUM(D59:H59)</f>
        <v>0</v>
      </c>
      <c r="Q60" s="29">
        <f t="shared" si="5"/>
        <v>0</v>
      </c>
      <c r="R60" s="29" t="s">
        <v>63</v>
      </c>
      <c r="S60" s="29" t="s">
        <v>63</v>
      </c>
      <c r="T60" s="30"/>
      <c r="U60" s="31"/>
      <c r="V60" s="31"/>
      <c r="W60" s="31"/>
      <c r="X60" s="31"/>
      <c r="Y60" s="31"/>
      <c r="Z60" s="31"/>
    </row>
    <row r="61" ht="15.75" customHeight="1">
      <c r="A61" s="33">
        <v>30.0</v>
      </c>
      <c r="B61" s="36" t="s">
        <v>63</v>
      </c>
      <c r="C61" s="36" t="s">
        <v>63</v>
      </c>
      <c r="D61" s="36"/>
      <c r="E61" s="36"/>
      <c r="F61" s="36"/>
      <c r="G61" s="36"/>
      <c r="H61" s="36"/>
      <c r="I61" s="36">
        <f>IF(K61&gt;K62,1,0)</f>
        <v>0</v>
      </c>
      <c r="J61" s="36">
        <f t="shared" si="1"/>
        <v>1</v>
      </c>
      <c r="K61" s="36">
        <f>IF(D61&gt;D62,1,0)+IF(E61&gt;E62,1,0)+IF(F61&gt;F62,1,0)+IF(G61&gt;G62,1,0)+IF(H61&gt;H62,1,0)</f>
        <v>0</v>
      </c>
      <c r="L61" s="36">
        <f t="shared" si="2"/>
        <v>0</v>
      </c>
      <c r="M61" s="36">
        <f>K62</f>
        <v>0</v>
      </c>
      <c r="N61" s="36">
        <f t="shared" si="3"/>
        <v>0</v>
      </c>
      <c r="O61" s="36">
        <f t="shared" si="4"/>
        <v>0</v>
      </c>
      <c r="P61" s="36">
        <f>COUNTIF(D62:H62,"&lt;&gt;") * 5 -SUM(D62:H62)</f>
        <v>0</v>
      </c>
      <c r="Q61" s="36">
        <f t="shared" si="5"/>
        <v>0</v>
      </c>
      <c r="R61" s="36" t="s">
        <v>63</v>
      </c>
      <c r="S61" s="36" t="s">
        <v>63</v>
      </c>
      <c r="T61" s="37"/>
      <c r="U61" s="38"/>
      <c r="V61" s="38"/>
      <c r="W61" s="38"/>
      <c r="X61" s="38"/>
      <c r="Y61" s="38"/>
      <c r="Z61" s="38"/>
    </row>
    <row r="62" ht="15.75" customHeight="1">
      <c r="A62" s="32"/>
      <c r="B62" s="36" t="s">
        <v>63</v>
      </c>
      <c r="C62" s="36" t="s">
        <v>63</v>
      </c>
      <c r="D62" s="36"/>
      <c r="E62" s="36"/>
      <c r="F62" s="36"/>
      <c r="G62" s="36"/>
      <c r="H62" s="36"/>
      <c r="I62" s="36">
        <f>IF(K62&gt;K61,1,0)</f>
        <v>0</v>
      </c>
      <c r="J62" s="36">
        <f t="shared" si="1"/>
        <v>1</v>
      </c>
      <c r="K62" s="36">
        <f>IF(D62&gt;D61,1,0)+IF(E62&gt;E61,1,0)+IF(F62&gt;F61,1,0)+IF(G62&gt;G61,1,0)+IF(H62&gt;H61,1,0)</f>
        <v>0</v>
      </c>
      <c r="L62" s="36">
        <f t="shared" si="2"/>
        <v>0</v>
      </c>
      <c r="M62" s="36">
        <f>K61</f>
        <v>0</v>
      </c>
      <c r="N62" s="36">
        <f t="shared" si="3"/>
        <v>0</v>
      </c>
      <c r="O62" s="36">
        <f t="shared" si="4"/>
        <v>0</v>
      </c>
      <c r="P62" s="36">
        <f>COUNTIF(D61:H61,"&lt;&gt;") * 5 -SUM(D61:H61)</f>
        <v>0</v>
      </c>
      <c r="Q62" s="36">
        <f t="shared" si="5"/>
        <v>0</v>
      </c>
      <c r="R62" s="36" t="s">
        <v>63</v>
      </c>
      <c r="S62" s="36" t="s">
        <v>63</v>
      </c>
      <c r="T62" s="37"/>
      <c r="U62" s="38"/>
      <c r="V62" s="38"/>
      <c r="W62" s="38"/>
      <c r="X62" s="38"/>
      <c r="Y62" s="38"/>
      <c r="Z62" s="38"/>
    </row>
    <row r="63" ht="15.75" customHeight="1">
      <c r="A63" s="26">
        <v>31.0</v>
      </c>
      <c r="B63" s="29" t="s">
        <v>63</v>
      </c>
      <c r="C63" s="29" t="s">
        <v>63</v>
      </c>
      <c r="D63" s="29"/>
      <c r="E63" s="29"/>
      <c r="F63" s="29"/>
      <c r="G63" s="29"/>
      <c r="H63" s="29"/>
      <c r="I63" s="29">
        <f>IF(K63&gt;K64,1,0)</f>
        <v>0</v>
      </c>
      <c r="J63" s="29">
        <f t="shared" si="1"/>
        <v>1</v>
      </c>
      <c r="K63" s="29">
        <f>IF(D63&gt;D64,1,0)+IF(E63&gt;E64,1,0)+IF(F63&gt;F64,1,0)+IF(G63&gt;G64,1,0)+IF(H63&gt;H64,1,0)</f>
        <v>0</v>
      </c>
      <c r="L63" s="29">
        <f t="shared" si="2"/>
        <v>0</v>
      </c>
      <c r="M63" s="29">
        <f>K64</f>
        <v>0</v>
      </c>
      <c r="N63" s="29">
        <f t="shared" si="3"/>
        <v>0</v>
      </c>
      <c r="O63" s="29">
        <f t="shared" si="4"/>
        <v>0</v>
      </c>
      <c r="P63" s="29">
        <f>COUNTIF(D64:H64,"&lt;&gt;") * 5 -SUM(D64:H64)</f>
        <v>0</v>
      </c>
      <c r="Q63" s="29">
        <f t="shared" si="5"/>
        <v>0</v>
      </c>
      <c r="R63" s="29" t="s">
        <v>63</v>
      </c>
      <c r="S63" s="29" t="s">
        <v>63</v>
      </c>
      <c r="T63" s="30"/>
      <c r="U63" s="31"/>
      <c r="V63" s="31"/>
      <c r="W63" s="31"/>
      <c r="X63" s="31"/>
      <c r="Y63" s="31"/>
      <c r="Z63" s="31"/>
    </row>
    <row r="64" ht="15.75" customHeight="1">
      <c r="A64" s="32"/>
      <c r="B64" s="29" t="s">
        <v>63</v>
      </c>
      <c r="C64" s="29" t="s">
        <v>63</v>
      </c>
      <c r="D64" s="29"/>
      <c r="E64" s="29"/>
      <c r="F64" s="29"/>
      <c r="G64" s="29"/>
      <c r="H64" s="29"/>
      <c r="I64" s="29">
        <f>IF(K64&gt;K63,1,0)</f>
        <v>0</v>
      </c>
      <c r="J64" s="29">
        <f t="shared" si="1"/>
        <v>1</v>
      </c>
      <c r="K64" s="29">
        <f>IF(D64&gt;D63,1,0)+IF(E64&gt;E63,1,0)+IF(F64&gt;F63,1,0)+IF(G64&gt;G63,1,0)+IF(H64&gt;H63,1,0)</f>
        <v>0</v>
      </c>
      <c r="L64" s="29">
        <f t="shared" si="2"/>
        <v>0</v>
      </c>
      <c r="M64" s="29">
        <f>K63</f>
        <v>0</v>
      </c>
      <c r="N64" s="29">
        <f t="shared" si="3"/>
        <v>0</v>
      </c>
      <c r="O64" s="29">
        <f t="shared" si="4"/>
        <v>0</v>
      </c>
      <c r="P64" s="29">
        <f>COUNTIF(D63:H63,"&lt;&gt;") * 5 -SUM(D63:H63)</f>
        <v>0</v>
      </c>
      <c r="Q64" s="29">
        <f t="shared" si="5"/>
        <v>0</v>
      </c>
      <c r="R64" s="29" t="s">
        <v>63</v>
      </c>
      <c r="S64" s="29" t="s">
        <v>63</v>
      </c>
      <c r="T64" s="30"/>
      <c r="U64" s="31"/>
      <c r="V64" s="31"/>
      <c r="W64" s="31"/>
      <c r="X64" s="31"/>
      <c r="Y64" s="31"/>
      <c r="Z64" s="31"/>
    </row>
    <row r="65" ht="15.75" customHeight="1">
      <c r="A65" s="33">
        <v>32.0</v>
      </c>
      <c r="B65" s="36" t="s">
        <v>63</v>
      </c>
      <c r="C65" s="36" t="s">
        <v>63</v>
      </c>
      <c r="D65" s="36"/>
      <c r="E65" s="36"/>
      <c r="F65" s="36"/>
      <c r="G65" s="36"/>
      <c r="H65" s="36"/>
      <c r="I65" s="36">
        <f>IF(K65&gt;K66,1,0)</f>
        <v>0</v>
      </c>
      <c r="J65" s="36">
        <f t="shared" si="1"/>
        <v>1</v>
      </c>
      <c r="K65" s="36">
        <f>IF(D65&gt;D66,1,0)+IF(E65&gt;E66,1,0)+IF(F65&gt;F66,1,0)+IF(G65&gt;G66,1,0)+IF(H65&gt;H66,1,0)</f>
        <v>0</v>
      </c>
      <c r="L65" s="36">
        <f t="shared" si="2"/>
        <v>0</v>
      </c>
      <c r="M65" s="36">
        <f>K66</f>
        <v>0</v>
      </c>
      <c r="N65" s="36">
        <f t="shared" si="3"/>
        <v>0</v>
      </c>
      <c r="O65" s="36">
        <f t="shared" si="4"/>
        <v>0</v>
      </c>
      <c r="P65" s="36">
        <f>COUNTIF(D66:H66,"&lt;&gt;") * 5 -SUM(D66:H66)</f>
        <v>0</v>
      </c>
      <c r="Q65" s="36">
        <f t="shared" si="5"/>
        <v>0</v>
      </c>
      <c r="R65" s="36" t="s">
        <v>63</v>
      </c>
      <c r="S65" s="36" t="s">
        <v>63</v>
      </c>
      <c r="T65" s="37"/>
      <c r="U65" s="38"/>
      <c r="V65" s="38"/>
      <c r="W65" s="38"/>
      <c r="X65" s="38"/>
      <c r="Y65" s="38"/>
      <c r="Z65" s="38"/>
    </row>
    <row r="66" ht="15.75" customHeight="1">
      <c r="A66" s="32"/>
      <c r="B66" s="36" t="s">
        <v>63</v>
      </c>
      <c r="C66" s="36" t="s">
        <v>63</v>
      </c>
      <c r="D66" s="36"/>
      <c r="E66" s="36"/>
      <c r="F66" s="36"/>
      <c r="G66" s="36"/>
      <c r="H66" s="36"/>
      <c r="I66" s="36">
        <f>IF(K66&gt;K65,1,0)</f>
        <v>0</v>
      </c>
      <c r="J66" s="36">
        <f t="shared" si="1"/>
        <v>1</v>
      </c>
      <c r="K66" s="36">
        <f>IF(D66&gt;D65,1,0)+IF(E66&gt;E65,1,0)+IF(F66&gt;F65,1,0)+IF(G66&gt;G65,1,0)+IF(H66&gt;H65,1,0)</f>
        <v>0</v>
      </c>
      <c r="L66" s="36">
        <f t="shared" si="2"/>
        <v>0</v>
      </c>
      <c r="M66" s="36">
        <f>K65</f>
        <v>0</v>
      </c>
      <c r="N66" s="36">
        <f t="shared" si="3"/>
        <v>0</v>
      </c>
      <c r="O66" s="36">
        <f t="shared" si="4"/>
        <v>0</v>
      </c>
      <c r="P66" s="36">
        <f>COUNTIF(D65:H65,"&lt;&gt;") * 5 -SUM(D65:H65)</f>
        <v>0</v>
      </c>
      <c r="Q66" s="36">
        <f t="shared" si="5"/>
        <v>0</v>
      </c>
      <c r="R66" s="36" t="s">
        <v>63</v>
      </c>
      <c r="S66" s="36" t="s">
        <v>63</v>
      </c>
      <c r="T66" s="37"/>
      <c r="U66" s="38"/>
      <c r="V66" s="38"/>
      <c r="W66" s="38"/>
      <c r="X66" s="38"/>
      <c r="Y66" s="38"/>
      <c r="Z66" s="38"/>
    </row>
    <row r="67" ht="15.75" customHeight="1">
      <c r="A67" s="26">
        <v>33.0</v>
      </c>
      <c r="B67" s="29" t="s">
        <v>63</v>
      </c>
      <c r="C67" s="29" t="s">
        <v>63</v>
      </c>
      <c r="D67" s="29"/>
      <c r="E67" s="29"/>
      <c r="F67" s="29"/>
      <c r="G67" s="29"/>
      <c r="H67" s="29"/>
      <c r="I67" s="29">
        <f>IF(K67&gt;K68,1,0)</f>
        <v>0</v>
      </c>
      <c r="J67" s="29">
        <f t="shared" si="1"/>
        <v>1</v>
      </c>
      <c r="K67" s="29">
        <f>IF(D67&gt;D68,1,0)+IF(E67&gt;E68,1,0)+IF(F67&gt;F68,1,0)+IF(G67&gt;G68,1,0)+IF(H67&gt;H68,1,0)</f>
        <v>0</v>
      </c>
      <c r="L67" s="29">
        <f t="shared" si="2"/>
        <v>0</v>
      </c>
      <c r="M67" s="29">
        <f>K68</f>
        <v>0</v>
      </c>
      <c r="N67" s="29">
        <f t="shared" si="3"/>
        <v>0</v>
      </c>
      <c r="O67" s="29">
        <f t="shared" si="4"/>
        <v>0</v>
      </c>
      <c r="P67" s="29">
        <f>COUNTIF(D68:H68,"&lt;&gt;") * 5 -SUM(D68:H68)</f>
        <v>0</v>
      </c>
      <c r="Q67" s="29">
        <f t="shared" si="5"/>
        <v>0</v>
      </c>
      <c r="R67" s="29" t="s">
        <v>63</v>
      </c>
      <c r="S67" s="29" t="s">
        <v>63</v>
      </c>
      <c r="T67" s="30"/>
      <c r="U67" s="31"/>
      <c r="V67" s="31"/>
      <c r="W67" s="31"/>
      <c r="X67" s="31"/>
      <c r="Y67" s="31"/>
      <c r="Z67" s="31"/>
    </row>
    <row r="68" ht="15.75" customHeight="1">
      <c r="A68" s="32"/>
      <c r="B68" s="29" t="s">
        <v>63</v>
      </c>
      <c r="C68" s="29" t="s">
        <v>63</v>
      </c>
      <c r="D68" s="29"/>
      <c r="E68" s="29"/>
      <c r="F68" s="29"/>
      <c r="G68" s="29"/>
      <c r="H68" s="29"/>
      <c r="I68" s="29">
        <f>IF(K68&gt;K67,1,0)</f>
        <v>0</v>
      </c>
      <c r="J68" s="29">
        <f t="shared" si="1"/>
        <v>1</v>
      </c>
      <c r="K68" s="29">
        <f>IF(D68&gt;D67,1,0)+IF(E68&gt;E67,1,0)+IF(F68&gt;F67,1,0)+IF(G68&gt;G67,1,0)+IF(H68&gt;H67,1,0)</f>
        <v>0</v>
      </c>
      <c r="L68" s="29">
        <f t="shared" si="2"/>
        <v>0</v>
      </c>
      <c r="M68" s="29">
        <f>K67</f>
        <v>0</v>
      </c>
      <c r="N68" s="29">
        <f t="shared" si="3"/>
        <v>0</v>
      </c>
      <c r="O68" s="29">
        <f t="shared" si="4"/>
        <v>0</v>
      </c>
      <c r="P68" s="29">
        <f>COUNTIF(D67:H67,"&lt;&gt;") * 5 -SUM(D67:H67)</f>
        <v>0</v>
      </c>
      <c r="Q68" s="29">
        <f t="shared" si="5"/>
        <v>0</v>
      </c>
      <c r="R68" s="29" t="s">
        <v>63</v>
      </c>
      <c r="S68" s="29" t="s">
        <v>63</v>
      </c>
      <c r="T68" s="30"/>
      <c r="U68" s="31"/>
      <c r="V68" s="31"/>
      <c r="W68" s="31"/>
      <c r="X68" s="31"/>
      <c r="Y68" s="31"/>
      <c r="Z68" s="31"/>
    </row>
    <row r="69" ht="15.75" customHeight="1">
      <c r="A69" s="33">
        <v>34.0</v>
      </c>
      <c r="B69" s="36" t="s">
        <v>63</v>
      </c>
      <c r="C69" s="36" t="s">
        <v>63</v>
      </c>
      <c r="D69" s="36"/>
      <c r="E69" s="36"/>
      <c r="F69" s="36"/>
      <c r="G69" s="36"/>
      <c r="H69" s="36"/>
      <c r="I69" s="36">
        <f>IF(K69&gt;K70,1,0)</f>
        <v>0</v>
      </c>
      <c r="J69" s="36">
        <f t="shared" si="1"/>
        <v>1</v>
      </c>
      <c r="K69" s="36">
        <f>IF(D69&gt;D70,1,0)+IF(E69&gt;E70,1,0)+IF(F69&gt;F70,1,0)+IF(G69&gt;G70,1,0)+IF(H69&gt;H70,1,0)</f>
        <v>0</v>
      </c>
      <c r="L69" s="36">
        <f t="shared" si="2"/>
        <v>0</v>
      </c>
      <c r="M69" s="36">
        <f>K70</f>
        <v>0</v>
      </c>
      <c r="N69" s="36">
        <f t="shared" si="3"/>
        <v>0</v>
      </c>
      <c r="O69" s="36">
        <f t="shared" si="4"/>
        <v>0</v>
      </c>
      <c r="P69" s="36">
        <f>COUNTIF(D70:H70,"&lt;&gt;") * 5 -SUM(D70:H70)</f>
        <v>0</v>
      </c>
      <c r="Q69" s="36">
        <f t="shared" si="5"/>
        <v>0</v>
      </c>
      <c r="R69" s="36" t="s">
        <v>63</v>
      </c>
      <c r="S69" s="36" t="s">
        <v>63</v>
      </c>
      <c r="T69" s="37"/>
      <c r="U69" s="38"/>
      <c r="V69" s="38"/>
      <c r="W69" s="38"/>
      <c r="X69" s="38"/>
      <c r="Y69" s="38"/>
      <c r="Z69" s="38"/>
    </row>
    <row r="70" ht="15.75" customHeight="1">
      <c r="A70" s="32"/>
      <c r="B70" s="36" t="s">
        <v>63</v>
      </c>
      <c r="C70" s="36" t="s">
        <v>63</v>
      </c>
      <c r="D70" s="36"/>
      <c r="E70" s="36"/>
      <c r="F70" s="36"/>
      <c r="G70" s="36"/>
      <c r="H70" s="36"/>
      <c r="I70" s="36">
        <f>IF(K70&gt;K69,1,0)</f>
        <v>0</v>
      </c>
      <c r="J70" s="36">
        <f t="shared" si="1"/>
        <v>1</v>
      </c>
      <c r="K70" s="36">
        <f>IF(D70&gt;D69,1,0)+IF(E70&gt;E69,1,0)+IF(F70&gt;F69,1,0)+IF(G70&gt;G69,1,0)+IF(H70&gt;H69,1,0)</f>
        <v>0</v>
      </c>
      <c r="L70" s="36">
        <f t="shared" si="2"/>
        <v>0</v>
      </c>
      <c r="M70" s="36">
        <f>K69</f>
        <v>0</v>
      </c>
      <c r="N70" s="36">
        <f t="shared" si="3"/>
        <v>0</v>
      </c>
      <c r="O70" s="36">
        <f t="shared" si="4"/>
        <v>0</v>
      </c>
      <c r="P70" s="36">
        <f>COUNTIF(D69:H69,"&lt;&gt;") * 5 -SUM(D69:H69)</f>
        <v>0</v>
      </c>
      <c r="Q70" s="36">
        <f t="shared" si="5"/>
        <v>0</v>
      </c>
      <c r="R70" s="36" t="s">
        <v>63</v>
      </c>
      <c r="S70" s="36" t="s">
        <v>63</v>
      </c>
      <c r="T70" s="37"/>
      <c r="U70" s="38"/>
      <c r="V70" s="38"/>
      <c r="W70" s="38"/>
      <c r="X70" s="38"/>
      <c r="Y70" s="38"/>
      <c r="Z70" s="38"/>
    </row>
    <row r="71" ht="15.75" customHeight="1">
      <c r="A71" s="26">
        <v>35.0</v>
      </c>
      <c r="B71" s="29" t="s">
        <v>63</v>
      </c>
      <c r="C71" s="29" t="s">
        <v>63</v>
      </c>
      <c r="D71" s="29"/>
      <c r="E71" s="29"/>
      <c r="F71" s="29"/>
      <c r="G71" s="29"/>
      <c r="H71" s="29"/>
      <c r="I71" s="29">
        <f>IF(K71&gt;K72,1,0)</f>
        <v>0</v>
      </c>
      <c r="J71" s="29">
        <f t="shared" si="1"/>
        <v>1</v>
      </c>
      <c r="K71" s="29">
        <f>IF(D71&gt;D72,1,0)+IF(E71&gt;E72,1,0)+IF(F71&gt;F72,1,0)+IF(G71&gt;G72,1,0)+IF(H71&gt;H72,1,0)</f>
        <v>0</v>
      </c>
      <c r="L71" s="29">
        <f t="shared" si="2"/>
        <v>0</v>
      </c>
      <c r="M71" s="29">
        <f>K72</f>
        <v>0</v>
      </c>
      <c r="N71" s="29">
        <f t="shared" si="3"/>
        <v>0</v>
      </c>
      <c r="O71" s="29">
        <f t="shared" si="4"/>
        <v>0</v>
      </c>
      <c r="P71" s="29">
        <f>COUNTIF(D72:H72,"&lt;&gt;") * 5 -SUM(D72:H72)</f>
        <v>0</v>
      </c>
      <c r="Q71" s="29">
        <f t="shared" si="5"/>
        <v>0</v>
      </c>
      <c r="R71" s="29" t="s">
        <v>63</v>
      </c>
      <c r="S71" s="29" t="s">
        <v>63</v>
      </c>
      <c r="T71" s="30"/>
      <c r="U71" s="31"/>
      <c r="V71" s="31"/>
      <c r="W71" s="31"/>
      <c r="X71" s="31"/>
      <c r="Y71" s="31"/>
      <c r="Z71" s="31"/>
    </row>
    <row r="72" ht="15.75" customHeight="1">
      <c r="A72" s="32"/>
      <c r="B72" s="29" t="s">
        <v>63</v>
      </c>
      <c r="C72" s="29" t="s">
        <v>63</v>
      </c>
      <c r="D72" s="29"/>
      <c r="E72" s="29"/>
      <c r="F72" s="29"/>
      <c r="G72" s="29"/>
      <c r="H72" s="29"/>
      <c r="I72" s="29">
        <f>IF(K72&gt;K71,1,0)</f>
        <v>0</v>
      </c>
      <c r="J72" s="29">
        <f t="shared" si="1"/>
        <v>1</v>
      </c>
      <c r="K72" s="29">
        <f>IF(D72&gt;D71,1,0)+IF(E72&gt;E71,1,0)+IF(F72&gt;F71,1,0)+IF(G72&gt;G71,1,0)+IF(H72&gt;H71,1,0)</f>
        <v>0</v>
      </c>
      <c r="L72" s="29">
        <f t="shared" si="2"/>
        <v>0</v>
      </c>
      <c r="M72" s="29">
        <f>K71</f>
        <v>0</v>
      </c>
      <c r="N72" s="29">
        <f t="shared" si="3"/>
        <v>0</v>
      </c>
      <c r="O72" s="29">
        <f t="shared" si="4"/>
        <v>0</v>
      </c>
      <c r="P72" s="29">
        <f>COUNTIF(D71:H71,"&lt;&gt;") * 5 -SUM(D71:H71)</f>
        <v>0</v>
      </c>
      <c r="Q72" s="29">
        <f t="shared" si="5"/>
        <v>0</v>
      </c>
      <c r="R72" s="29" t="s">
        <v>63</v>
      </c>
      <c r="S72" s="29" t="s">
        <v>63</v>
      </c>
      <c r="T72" s="30"/>
      <c r="U72" s="31"/>
      <c r="V72" s="31"/>
      <c r="W72" s="31"/>
      <c r="X72" s="31"/>
      <c r="Y72" s="31"/>
      <c r="Z72" s="31"/>
    </row>
    <row r="73" ht="15.75" customHeight="1">
      <c r="A73" s="33">
        <v>36.0</v>
      </c>
      <c r="B73" s="36" t="s">
        <v>63</v>
      </c>
      <c r="C73" s="36" t="s">
        <v>63</v>
      </c>
      <c r="D73" s="36"/>
      <c r="E73" s="36"/>
      <c r="F73" s="36"/>
      <c r="G73" s="36"/>
      <c r="H73" s="36"/>
      <c r="I73" s="36">
        <f>IF(K73&gt;K74,1,0)</f>
        <v>0</v>
      </c>
      <c r="J73" s="36">
        <f t="shared" si="1"/>
        <v>1</v>
      </c>
      <c r="K73" s="36">
        <f>IF(D73&gt;D74,1,0)+IF(E73&gt;E74,1,0)+IF(F73&gt;F74,1,0)+IF(G73&gt;G74,1,0)+IF(H73&gt;H74,1,0)</f>
        <v>0</v>
      </c>
      <c r="L73" s="36">
        <f t="shared" si="2"/>
        <v>0</v>
      </c>
      <c r="M73" s="36">
        <f>K74</f>
        <v>0</v>
      </c>
      <c r="N73" s="36">
        <f t="shared" si="3"/>
        <v>0</v>
      </c>
      <c r="O73" s="36">
        <f t="shared" si="4"/>
        <v>0</v>
      </c>
      <c r="P73" s="36">
        <f>COUNTIF(D74:H74,"&lt;&gt;") * 5 -SUM(D74:H74)</f>
        <v>0</v>
      </c>
      <c r="Q73" s="36">
        <f t="shared" si="5"/>
        <v>0</v>
      </c>
      <c r="R73" s="36" t="s">
        <v>63</v>
      </c>
      <c r="S73" s="36" t="s">
        <v>63</v>
      </c>
      <c r="T73" s="37"/>
      <c r="U73" s="38"/>
      <c r="V73" s="38"/>
      <c r="W73" s="38"/>
      <c r="X73" s="38"/>
      <c r="Y73" s="38"/>
      <c r="Z73" s="38"/>
    </row>
    <row r="74" ht="15.75" customHeight="1">
      <c r="A74" s="32"/>
      <c r="B74" s="36" t="s">
        <v>63</v>
      </c>
      <c r="C74" s="36" t="s">
        <v>63</v>
      </c>
      <c r="D74" s="36"/>
      <c r="E74" s="36"/>
      <c r="F74" s="36"/>
      <c r="G74" s="36"/>
      <c r="H74" s="36"/>
      <c r="I74" s="36">
        <f>IF(K74&gt;K73,1,0)</f>
        <v>0</v>
      </c>
      <c r="J74" s="36">
        <f t="shared" si="1"/>
        <v>1</v>
      </c>
      <c r="K74" s="36">
        <f>IF(D74&gt;D73,1,0)+IF(E74&gt;E73,1,0)+IF(F74&gt;F73,1,0)+IF(G74&gt;G73,1,0)+IF(H74&gt;H73,1,0)</f>
        <v>0</v>
      </c>
      <c r="L74" s="36">
        <f t="shared" si="2"/>
        <v>0</v>
      </c>
      <c r="M74" s="36">
        <f>K73</f>
        <v>0</v>
      </c>
      <c r="N74" s="36">
        <f t="shared" si="3"/>
        <v>0</v>
      </c>
      <c r="O74" s="36">
        <f t="shared" si="4"/>
        <v>0</v>
      </c>
      <c r="P74" s="36">
        <f>COUNTIF(D73:H73,"&lt;&gt;") * 5 -SUM(D73:H73)</f>
        <v>0</v>
      </c>
      <c r="Q74" s="36">
        <f t="shared" si="5"/>
        <v>0</v>
      </c>
      <c r="R74" s="36" t="s">
        <v>63</v>
      </c>
      <c r="S74" s="36" t="s">
        <v>63</v>
      </c>
      <c r="T74" s="37"/>
      <c r="U74" s="38"/>
      <c r="V74" s="38"/>
      <c r="W74" s="38"/>
      <c r="X74" s="38"/>
      <c r="Y74" s="38"/>
      <c r="Z74" s="38"/>
    </row>
    <row r="75" ht="15.75" customHeight="1">
      <c r="A75" s="26">
        <v>37.0</v>
      </c>
      <c r="B75" s="29" t="s">
        <v>63</v>
      </c>
      <c r="C75" s="29" t="s">
        <v>63</v>
      </c>
      <c r="D75" s="29"/>
      <c r="E75" s="29"/>
      <c r="F75" s="29"/>
      <c r="G75" s="29"/>
      <c r="H75" s="29"/>
      <c r="I75" s="29">
        <f>IF(K75&gt;K76,1,0)</f>
        <v>0</v>
      </c>
      <c r="J75" s="29">
        <f t="shared" si="1"/>
        <v>1</v>
      </c>
      <c r="K75" s="29">
        <f>IF(D75&gt;D76,1,0)+IF(E75&gt;E76,1,0)+IF(F75&gt;F76,1,0)+IF(G75&gt;G76,1,0)+IF(H75&gt;H76,1,0)</f>
        <v>0</v>
      </c>
      <c r="L75" s="29">
        <f t="shared" si="2"/>
        <v>0</v>
      </c>
      <c r="M75" s="29">
        <f>K76</f>
        <v>0</v>
      </c>
      <c r="N75" s="29">
        <f t="shared" si="3"/>
        <v>0</v>
      </c>
      <c r="O75" s="29">
        <f t="shared" si="4"/>
        <v>0</v>
      </c>
      <c r="P75" s="29">
        <f>COUNTIF(D76:H76,"&lt;&gt;") * 5 -SUM(D76:H76)</f>
        <v>0</v>
      </c>
      <c r="Q75" s="29">
        <f t="shared" si="5"/>
        <v>0</v>
      </c>
      <c r="R75" s="29" t="s">
        <v>63</v>
      </c>
      <c r="S75" s="29" t="s">
        <v>63</v>
      </c>
      <c r="T75" s="30"/>
      <c r="U75" s="31"/>
      <c r="V75" s="31"/>
      <c r="W75" s="31"/>
      <c r="X75" s="31"/>
      <c r="Y75" s="31"/>
      <c r="Z75" s="31"/>
    </row>
    <row r="76" ht="15.75" customHeight="1">
      <c r="A76" s="32"/>
      <c r="B76" s="29" t="s">
        <v>63</v>
      </c>
      <c r="C76" s="29" t="s">
        <v>63</v>
      </c>
      <c r="D76" s="29"/>
      <c r="E76" s="29"/>
      <c r="F76" s="29"/>
      <c r="G76" s="29"/>
      <c r="H76" s="29"/>
      <c r="I76" s="29">
        <f>IF(K76&gt;K75,1,0)</f>
        <v>0</v>
      </c>
      <c r="J76" s="29">
        <f t="shared" si="1"/>
        <v>1</v>
      </c>
      <c r="K76" s="29">
        <f>IF(D76&gt;D75,1,0)+IF(E76&gt;E75,1,0)+IF(F76&gt;F75,1,0)+IF(G76&gt;G75,1,0)+IF(H76&gt;H75,1,0)</f>
        <v>0</v>
      </c>
      <c r="L76" s="29">
        <f t="shared" si="2"/>
        <v>0</v>
      </c>
      <c r="M76" s="29">
        <f>K75</f>
        <v>0</v>
      </c>
      <c r="N76" s="29">
        <f t="shared" si="3"/>
        <v>0</v>
      </c>
      <c r="O76" s="29">
        <f t="shared" si="4"/>
        <v>0</v>
      </c>
      <c r="P76" s="29">
        <f>COUNTIF(D75:H75,"&lt;&gt;") * 5 -SUM(D75:H75)</f>
        <v>0</v>
      </c>
      <c r="Q76" s="29">
        <f t="shared" si="5"/>
        <v>0</v>
      </c>
      <c r="R76" s="29" t="s">
        <v>63</v>
      </c>
      <c r="S76" s="29" t="s">
        <v>63</v>
      </c>
      <c r="T76" s="30"/>
      <c r="U76" s="31"/>
      <c r="V76" s="31"/>
      <c r="W76" s="31"/>
      <c r="X76" s="31"/>
      <c r="Y76" s="31"/>
      <c r="Z76" s="31"/>
    </row>
    <row r="77" ht="15.75" customHeight="1">
      <c r="A77" s="33">
        <v>38.0</v>
      </c>
      <c r="B77" s="36" t="s">
        <v>63</v>
      </c>
      <c r="C77" s="36" t="s">
        <v>63</v>
      </c>
      <c r="D77" s="36"/>
      <c r="E77" s="36"/>
      <c r="F77" s="36"/>
      <c r="G77" s="36"/>
      <c r="H77" s="36"/>
      <c r="I77" s="36">
        <f>IF(K77&gt;K78,1,0)</f>
        <v>0</v>
      </c>
      <c r="J77" s="36">
        <f t="shared" si="1"/>
        <v>1</v>
      </c>
      <c r="K77" s="36">
        <f>IF(D77&gt;D78,1,0)+IF(E77&gt;E78,1,0)+IF(F77&gt;F78,1,0)+IF(G77&gt;G78,1,0)+IF(H77&gt;H78,1,0)</f>
        <v>0</v>
      </c>
      <c r="L77" s="36">
        <f t="shared" si="2"/>
        <v>0</v>
      </c>
      <c r="M77" s="36">
        <f>K78</f>
        <v>0</v>
      </c>
      <c r="N77" s="36">
        <f t="shared" si="3"/>
        <v>0</v>
      </c>
      <c r="O77" s="36">
        <f t="shared" si="4"/>
        <v>0</v>
      </c>
      <c r="P77" s="36">
        <f>COUNTIF(D78:H78,"&lt;&gt;") * 5 -SUM(D78:H78)</f>
        <v>0</v>
      </c>
      <c r="Q77" s="36">
        <f t="shared" si="5"/>
        <v>0</v>
      </c>
      <c r="R77" s="36" t="s">
        <v>63</v>
      </c>
      <c r="S77" s="36" t="s">
        <v>63</v>
      </c>
      <c r="T77" s="37"/>
      <c r="U77" s="38"/>
      <c r="V77" s="38"/>
      <c r="W77" s="38"/>
      <c r="X77" s="38"/>
      <c r="Y77" s="38"/>
      <c r="Z77" s="38"/>
    </row>
    <row r="78" ht="15.75" customHeight="1">
      <c r="A78" s="32"/>
      <c r="B78" s="36" t="s">
        <v>63</v>
      </c>
      <c r="C78" s="36" t="s">
        <v>63</v>
      </c>
      <c r="D78" s="36"/>
      <c r="E78" s="36"/>
      <c r="F78" s="36"/>
      <c r="G78" s="36"/>
      <c r="H78" s="36"/>
      <c r="I78" s="36">
        <f>IF(K78&gt;K77,1,0)</f>
        <v>0</v>
      </c>
      <c r="J78" s="36">
        <f t="shared" si="1"/>
        <v>1</v>
      </c>
      <c r="K78" s="36">
        <f>IF(D78&gt;D77,1,0)+IF(E78&gt;E77,1,0)+IF(F78&gt;F77,1,0)+IF(G78&gt;G77,1,0)+IF(H78&gt;H77,1,0)</f>
        <v>0</v>
      </c>
      <c r="L78" s="36">
        <f t="shared" si="2"/>
        <v>0</v>
      </c>
      <c r="M78" s="36">
        <f>K77</f>
        <v>0</v>
      </c>
      <c r="N78" s="36">
        <f t="shared" si="3"/>
        <v>0</v>
      </c>
      <c r="O78" s="36">
        <f t="shared" si="4"/>
        <v>0</v>
      </c>
      <c r="P78" s="36">
        <f>COUNTIF(D77:H77,"&lt;&gt;") * 5 -SUM(D77:H77)</f>
        <v>0</v>
      </c>
      <c r="Q78" s="36">
        <f t="shared" si="5"/>
        <v>0</v>
      </c>
      <c r="R78" s="36" t="s">
        <v>63</v>
      </c>
      <c r="S78" s="36" t="s">
        <v>63</v>
      </c>
      <c r="T78" s="37"/>
      <c r="U78" s="38"/>
      <c r="V78" s="38"/>
      <c r="W78" s="38"/>
      <c r="X78" s="38"/>
      <c r="Y78" s="38"/>
      <c r="Z78" s="38"/>
    </row>
    <row r="79" ht="15.75" customHeight="1">
      <c r="A79" s="26">
        <v>39.0</v>
      </c>
      <c r="B79" s="29" t="s">
        <v>63</v>
      </c>
      <c r="C79" s="29" t="s">
        <v>63</v>
      </c>
      <c r="D79" s="29"/>
      <c r="E79" s="29"/>
      <c r="F79" s="29"/>
      <c r="G79" s="29"/>
      <c r="H79" s="29"/>
      <c r="I79" s="29">
        <f>IF(K79&gt;K80,1,0)</f>
        <v>0</v>
      </c>
      <c r="J79" s="29">
        <f t="shared" si="1"/>
        <v>1</v>
      </c>
      <c r="K79" s="29">
        <f>IF(D79&gt;D80,1,0)+IF(E79&gt;E80,1,0)+IF(F79&gt;F80,1,0)+IF(G79&gt;G80,1,0)+IF(H79&gt;H80,1,0)</f>
        <v>0</v>
      </c>
      <c r="L79" s="29">
        <f t="shared" si="2"/>
        <v>0</v>
      </c>
      <c r="M79" s="29">
        <f>K80</f>
        <v>0</v>
      </c>
      <c r="N79" s="29">
        <f t="shared" si="3"/>
        <v>0</v>
      </c>
      <c r="O79" s="29">
        <f t="shared" si="4"/>
        <v>0</v>
      </c>
      <c r="P79" s="29">
        <f>COUNTIF(D80:H80,"&lt;&gt;") * 5 -SUM(D80:H80)</f>
        <v>0</v>
      </c>
      <c r="Q79" s="29">
        <f t="shared" si="5"/>
        <v>0</v>
      </c>
      <c r="R79" s="29" t="s">
        <v>63</v>
      </c>
      <c r="S79" s="29" t="s">
        <v>63</v>
      </c>
      <c r="T79" s="30"/>
      <c r="U79" s="31"/>
      <c r="V79" s="31"/>
      <c r="W79" s="31"/>
      <c r="X79" s="31"/>
      <c r="Y79" s="31"/>
      <c r="Z79" s="31"/>
    </row>
    <row r="80" ht="15.75" customHeight="1">
      <c r="A80" s="32"/>
      <c r="B80" s="29" t="s">
        <v>63</v>
      </c>
      <c r="C80" s="29" t="s">
        <v>63</v>
      </c>
      <c r="D80" s="29"/>
      <c r="E80" s="29"/>
      <c r="F80" s="29"/>
      <c r="G80" s="29"/>
      <c r="H80" s="29"/>
      <c r="I80" s="29">
        <f>IF(K80&gt;K79,1,0)</f>
        <v>0</v>
      </c>
      <c r="J80" s="29">
        <f t="shared" si="1"/>
        <v>1</v>
      </c>
      <c r="K80" s="29">
        <f>IF(D80&gt;D79,1,0)+IF(E80&gt;E79,1,0)+IF(F80&gt;F79,1,0)+IF(G80&gt;G79,1,0)+IF(H80&gt;H79,1,0)</f>
        <v>0</v>
      </c>
      <c r="L80" s="29">
        <f t="shared" si="2"/>
        <v>0</v>
      </c>
      <c r="M80" s="29">
        <f>K79</f>
        <v>0</v>
      </c>
      <c r="N80" s="29">
        <f t="shared" si="3"/>
        <v>0</v>
      </c>
      <c r="O80" s="29">
        <f t="shared" si="4"/>
        <v>0</v>
      </c>
      <c r="P80" s="29">
        <f>COUNTIF(D79:H79,"&lt;&gt;") * 5 -SUM(D79:H79)</f>
        <v>0</v>
      </c>
      <c r="Q80" s="29">
        <f t="shared" si="5"/>
        <v>0</v>
      </c>
      <c r="R80" s="29" t="s">
        <v>63</v>
      </c>
      <c r="S80" s="29" t="s">
        <v>63</v>
      </c>
      <c r="T80" s="30"/>
      <c r="U80" s="31"/>
      <c r="V80" s="31"/>
      <c r="W80" s="31"/>
      <c r="X80" s="31"/>
      <c r="Y80" s="31"/>
      <c r="Z80" s="31"/>
    </row>
    <row r="81" ht="15.75" customHeight="1">
      <c r="A81" s="33">
        <v>40.0</v>
      </c>
      <c r="B81" s="36" t="s">
        <v>63</v>
      </c>
      <c r="C81" s="36" t="s">
        <v>63</v>
      </c>
      <c r="D81" s="36"/>
      <c r="E81" s="36"/>
      <c r="F81" s="36"/>
      <c r="G81" s="36"/>
      <c r="H81" s="36"/>
      <c r="I81" s="36">
        <f>IF(K81&gt;K82,1,0)</f>
        <v>0</v>
      </c>
      <c r="J81" s="36">
        <f t="shared" si="1"/>
        <v>1</v>
      </c>
      <c r="K81" s="36">
        <f>IF(D81&gt;D82,1,0)+IF(E81&gt;E82,1,0)+IF(F81&gt;F82,1,0)+IF(G81&gt;G82,1,0)+IF(H81&gt;H82,1,0)</f>
        <v>0</v>
      </c>
      <c r="L81" s="36">
        <f t="shared" si="2"/>
        <v>0</v>
      </c>
      <c r="M81" s="36">
        <f>K82</f>
        <v>0</v>
      </c>
      <c r="N81" s="36">
        <f t="shared" si="3"/>
        <v>0</v>
      </c>
      <c r="O81" s="36">
        <f t="shared" si="4"/>
        <v>0</v>
      </c>
      <c r="P81" s="36">
        <f>COUNTIF(D82:H82,"&lt;&gt;") * 5 -SUM(D82:H82)</f>
        <v>0</v>
      </c>
      <c r="Q81" s="36">
        <f t="shared" si="5"/>
        <v>0</v>
      </c>
      <c r="R81" s="36" t="s">
        <v>63</v>
      </c>
      <c r="S81" s="36" t="s">
        <v>63</v>
      </c>
      <c r="T81" s="37"/>
      <c r="U81" s="38"/>
      <c r="V81" s="38"/>
      <c r="W81" s="38"/>
      <c r="X81" s="38"/>
      <c r="Y81" s="38"/>
      <c r="Z81" s="38"/>
    </row>
    <row r="82" ht="15.75" customHeight="1">
      <c r="A82" s="32"/>
      <c r="B82" s="36" t="s">
        <v>63</v>
      </c>
      <c r="C82" s="36" t="s">
        <v>63</v>
      </c>
      <c r="D82" s="36"/>
      <c r="E82" s="36"/>
      <c r="F82" s="36"/>
      <c r="G82" s="36"/>
      <c r="H82" s="36"/>
      <c r="I82" s="36">
        <f>IF(K82&gt;K81,1,0)</f>
        <v>0</v>
      </c>
      <c r="J82" s="36">
        <f t="shared" si="1"/>
        <v>1</v>
      </c>
      <c r="K82" s="36">
        <f>IF(D82&gt;D81,1,0)+IF(E82&gt;E81,1,0)+IF(F82&gt;F81,1,0)+IF(G82&gt;G81,1,0)+IF(H82&gt;H81,1,0)</f>
        <v>0</v>
      </c>
      <c r="L82" s="36">
        <f t="shared" si="2"/>
        <v>0</v>
      </c>
      <c r="M82" s="36">
        <f>K81</f>
        <v>0</v>
      </c>
      <c r="N82" s="36">
        <f t="shared" si="3"/>
        <v>0</v>
      </c>
      <c r="O82" s="36">
        <f t="shared" si="4"/>
        <v>0</v>
      </c>
      <c r="P82" s="36">
        <f>COUNTIF(D81:H81,"&lt;&gt;") * 5 -SUM(D81:H81)</f>
        <v>0</v>
      </c>
      <c r="Q82" s="36">
        <f t="shared" si="5"/>
        <v>0</v>
      </c>
      <c r="R82" s="36" t="s">
        <v>63</v>
      </c>
      <c r="S82" s="36" t="s">
        <v>63</v>
      </c>
      <c r="T82" s="37"/>
      <c r="U82" s="38"/>
      <c r="V82" s="38"/>
      <c r="W82" s="38"/>
      <c r="X82" s="38"/>
      <c r="Y82" s="38"/>
      <c r="Z82" s="38"/>
    </row>
    <row r="83" ht="15.75" customHeight="1">
      <c r="A83" s="26">
        <v>41.0</v>
      </c>
      <c r="B83" s="29" t="s">
        <v>63</v>
      </c>
      <c r="C83" s="29" t="s">
        <v>63</v>
      </c>
      <c r="D83" s="29"/>
      <c r="E83" s="29"/>
      <c r="F83" s="29"/>
      <c r="G83" s="29"/>
      <c r="H83" s="29"/>
      <c r="I83" s="29">
        <f>IF(K83&gt;K84,1,0)</f>
        <v>0</v>
      </c>
      <c r="J83" s="29">
        <f t="shared" si="1"/>
        <v>1</v>
      </c>
      <c r="K83" s="29">
        <f>IF(D83&gt;D84,1,0)+IF(E83&gt;E84,1,0)+IF(F83&gt;F84,1,0)+IF(G83&gt;G84,1,0)+IF(H83&gt;H84,1,0)</f>
        <v>0</v>
      </c>
      <c r="L83" s="29">
        <f t="shared" si="2"/>
        <v>0</v>
      </c>
      <c r="M83" s="29">
        <f>K84</f>
        <v>0</v>
      </c>
      <c r="N83" s="29">
        <f t="shared" si="3"/>
        <v>0</v>
      </c>
      <c r="O83" s="29">
        <f t="shared" si="4"/>
        <v>0</v>
      </c>
      <c r="P83" s="29">
        <f>COUNTIF(D84:H84,"&lt;&gt;") * 5 -SUM(D84:H84)</f>
        <v>0</v>
      </c>
      <c r="Q83" s="29">
        <f t="shared" si="5"/>
        <v>0</v>
      </c>
      <c r="R83" s="29" t="s">
        <v>63</v>
      </c>
      <c r="S83" s="29" t="s">
        <v>63</v>
      </c>
      <c r="T83" s="30"/>
      <c r="U83" s="31"/>
      <c r="V83" s="31"/>
      <c r="W83" s="31"/>
      <c r="X83" s="31"/>
      <c r="Y83" s="31"/>
      <c r="Z83" s="31"/>
    </row>
    <row r="84" ht="15.75" customHeight="1">
      <c r="A84" s="32"/>
      <c r="B84" s="29" t="s">
        <v>63</v>
      </c>
      <c r="C84" s="29" t="s">
        <v>63</v>
      </c>
      <c r="D84" s="29"/>
      <c r="E84" s="29"/>
      <c r="F84" s="29"/>
      <c r="G84" s="29"/>
      <c r="H84" s="29"/>
      <c r="I84" s="29">
        <f>IF(K84&gt;K83,1,0)</f>
        <v>0</v>
      </c>
      <c r="J84" s="29">
        <f t="shared" si="1"/>
        <v>1</v>
      </c>
      <c r="K84" s="29">
        <f>IF(D84&gt;D83,1,0)+IF(E84&gt;E83,1,0)+IF(F84&gt;F83,1,0)+IF(G84&gt;G83,1,0)+IF(H84&gt;H83,1,0)</f>
        <v>0</v>
      </c>
      <c r="L84" s="29">
        <f t="shared" si="2"/>
        <v>0</v>
      </c>
      <c r="M84" s="29">
        <f>K83</f>
        <v>0</v>
      </c>
      <c r="N84" s="29">
        <f t="shared" si="3"/>
        <v>0</v>
      </c>
      <c r="O84" s="29">
        <f t="shared" si="4"/>
        <v>0</v>
      </c>
      <c r="P84" s="29">
        <f>COUNTIF(D83:H83,"&lt;&gt;") * 5 -SUM(D83:H83)</f>
        <v>0</v>
      </c>
      <c r="Q84" s="29">
        <f t="shared" si="5"/>
        <v>0</v>
      </c>
      <c r="R84" s="29" t="s">
        <v>63</v>
      </c>
      <c r="S84" s="29" t="s">
        <v>63</v>
      </c>
      <c r="T84" s="30"/>
      <c r="U84" s="31"/>
      <c r="V84" s="31"/>
      <c r="W84" s="31"/>
      <c r="X84" s="31"/>
      <c r="Y84" s="31"/>
      <c r="Z84" s="31"/>
    </row>
    <row r="85" ht="15.75" customHeight="1">
      <c r="A85" s="33">
        <v>42.0</v>
      </c>
      <c r="B85" s="36" t="s">
        <v>63</v>
      </c>
      <c r="C85" s="36" t="s">
        <v>63</v>
      </c>
      <c r="D85" s="36"/>
      <c r="E85" s="36"/>
      <c r="F85" s="36"/>
      <c r="G85" s="36"/>
      <c r="H85" s="36"/>
      <c r="I85" s="36">
        <f>IF(K85&gt;K86,1,0)</f>
        <v>0</v>
      </c>
      <c r="J85" s="36">
        <f t="shared" si="1"/>
        <v>1</v>
      </c>
      <c r="K85" s="36">
        <f>IF(D85&gt;D86,1,0)+IF(E85&gt;E86,1,0)+IF(F85&gt;F86,1,0)+IF(G85&gt;G86,1,0)+IF(H85&gt;H86,1,0)</f>
        <v>0</v>
      </c>
      <c r="L85" s="36">
        <f t="shared" si="2"/>
        <v>0</v>
      </c>
      <c r="M85" s="36">
        <f>K86</f>
        <v>0</v>
      </c>
      <c r="N85" s="36">
        <f t="shared" si="3"/>
        <v>0</v>
      </c>
      <c r="O85" s="36">
        <f t="shared" si="4"/>
        <v>0</v>
      </c>
      <c r="P85" s="36">
        <f>COUNTIF(D86:H86,"&lt;&gt;") * 5 -SUM(D86:H86)</f>
        <v>0</v>
      </c>
      <c r="Q85" s="36">
        <f t="shared" si="5"/>
        <v>0</v>
      </c>
      <c r="R85" s="36" t="s">
        <v>63</v>
      </c>
      <c r="S85" s="36" t="s">
        <v>63</v>
      </c>
      <c r="T85" s="37"/>
      <c r="U85" s="38"/>
      <c r="V85" s="38"/>
      <c r="W85" s="38"/>
      <c r="X85" s="38"/>
      <c r="Y85" s="38"/>
      <c r="Z85" s="38"/>
    </row>
    <row r="86" ht="15.75" customHeight="1">
      <c r="A86" s="32"/>
      <c r="B86" s="36" t="s">
        <v>63</v>
      </c>
      <c r="C86" s="36" t="s">
        <v>63</v>
      </c>
      <c r="D86" s="36"/>
      <c r="E86" s="36"/>
      <c r="F86" s="36"/>
      <c r="G86" s="36"/>
      <c r="H86" s="36"/>
      <c r="I86" s="36">
        <f>IF(K86&gt;K85,1,0)</f>
        <v>0</v>
      </c>
      <c r="J86" s="36">
        <f t="shared" si="1"/>
        <v>1</v>
      </c>
      <c r="K86" s="36">
        <f>IF(D86&gt;D85,1,0)+IF(E86&gt;E85,1,0)+IF(F86&gt;F85,1,0)+IF(G86&gt;G85,1,0)+IF(H86&gt;H85,1,0)</f>
        <v>0</v>
      </c>
      <c r="L86" s="36">
        <f t="shared" si="2"/>
        <v>0</v>
      </c>
      <c r="M86" s="36">
        <f>K85</f>
        <v>0</v>
      </c>
      <c r="N86" s="36">
        <f t="shared" si="3"/>
        <v>0</v>
      </c>
      <c r="O86" s="36">
        <f t="shared" si="4"/>
        <v>0</v>
      </c>
      <c r="P86" s="36">
        <f>COUNTIF(D85:H85,"&lt;&gt;") * 5 -SUM(D85:H85)</f>
        <v>0</v>
      </c>
      <c r="Q86" s="36">
        <f t="shared" si="5"/>
        <v>0</v>
      </c>
      <c r="R86" s="36" t="s">
        <v>63</v>
      </c>
      <c r="S86" s="36" t="s">
        <v>63</v>
      </c>
      <c r="T86" s="37"/>
      <c r="U86" s="38"/>
      <c r="V86" s="38"/>
      <c r="W86" s="38"/>
      <c r="X86" s="38"/>
      <c r="Y86" s="38"/>
      <c r="Z86" s="38"/>
    </row>
    <row r="87" ht="15.75" customHeight="1">
      <c r="A87" s="26">
        <v>43.0</v>
      </c>
      <c r="B87" s="29" t="s">
        <v>63</v>
      </c>
      <c r="C87" s="29" t="s">
        <v>63</v>
      </c>
      <c r="D87" s="29"/>
      <c r="E87" s="29"/>
      <c r="F87" s="29"/>
      <c r="G87" s="29"/>
      <c r="H87" s="29"/>
      <c r="I87" s="29">
        <f>IF(K87&gt;K88,1,0)</f>
        <v>0</v>
      </c>
      <c r="J87" s="29">
        <f t="shared" si="1"/>
        <v>1</v>
      </c>
      <c r="K87" s="29">
        <f>IF(D87&gt;D88,1,0)+IF(E87&gt;E88,1,0)+IF(F87&gt;F88,1,0)+IF(G87&gt;G88,1,0)+IF(H87&gt;H88,1,0)</f>
        <v>0</v>
      </c>
      <c r="L87" s="29">
        <f t="shared" si="2"/>
        <v>0</v>
      </c>
      <c r="M87" s="29">
        <f>K88</f>
        <v>0</v>
      </c>
      <c r="N87" s="29">
        <f t="shared" si="3"/>
        <v>0</v>
      </c>
      <c r="O87" s="29">
        <f t="shared" si="4"/>
        <v>0</v>
      </c>
      <c r="P87" s="29">
        <f>COUNTIF(D88:H88,"&lt;&gt;") * 5 -SUM(D88:H88)</f>
        <v>0</v>
      </c>
      <c r="Q87" s="29">
        <f t="shared" si="5"/>
        <v>0</v>
      </c>
      <c r="R87" s="29" t="s">
        <v>63</v>
      </c>
      <c r="S87" s="29" t="s">
        <v>63</v>
      </c>
      <c r="T87" s="30"/>
      <c r="U87" s="31"/>
      <c r="V87" s="31"/>
      <c r="W87" s="31"/>
      <c r="X87" s="31"/>
      <c r="Y87" s="31"/>
      <c r="Z87" s="31"/>
    </row>
    <row r="88" ht="15.75" customHeight="1">
      <c r="A88" s="32"/>
      <c r="B88" s="29" t="s">
        <v>63</v>
      </c>
      <c r="C88" s="29" t="s">
        <v>63</v>
      </c>
      <c r="D88" s="29"/>
      <c r="E88" s="29"/>
      <c r="F88" s="29"/>
      <c r="G88" s="29"/>
      <c r="H88" s="29"/>
      <c r="I88" s="29">
        <f>IF(K88&gt;K87,1,0)</f>
        <v>0</v>
      </c>
      <c r="J88" s="29">
        <f t="shared" si="1"/>
        <v>1</v>
      </c>
      <c r="K88" s="29">
        <f>IF(D88&gt;D87,1,0)+IF(E88&gt;E87,1,0)+IF(F88&gt;F87,1,0)+IF(G88&gt;G87,1,0)+IF(H88&gt;H87,1,0)</f>
        <v>0</v>
      </c>
      <c r="L88" s="29">
        <f t="shared" si="2"/>
        <v>0</v>
      </c>
      <c r="M88" s="29">
        <f>K87</f>
        <v>0</v>
      </c>
      <c r="N88" s="29">
        <f t="shared" si="3"/>
        <v>0</v>
      </c>
      <c r="O88" s="29">
        <f t="shared" si="4"/>
        <v>0</v>
      </c>
      <c r="P88" s="29">
        <f>COUNTIF(D87:H87,"&lt;&gt;") * 5 -SUM(D87:H87)</f>
        <v>0</v>
      </c>
      <c r="Q88" s="29">
        <f t="shared" si="5"/>
        <v>0</v>
      </c>
      <c r="R88" s="29" t="s">
        <v>63</v>
      </c>
      <c r="S88" s="29" t="s">
        <v>63</v>
      </c>
      <c r="T88" s="30"/>
      <c r="U88" s="31"/>
      <c r="V88" s="31"/>
      <c r="W88" s="31"/>
      <c r="X88" s="31"/>
      <c r="Y88" s="31"/>
      <c r="Z88" s="31"/>
    </row>
    <row r="89" ht="15.75" customHeight="1">
      <c r="A89" s="33">
        <v>44.0</v>
      </c>
      <c r="B89" s="36" t="s">
        <v>63</v>
      </c>
      <c r="C89" s="36" t="s">
        <v>63</v>
      </c>
      <c r="D89" s="36"/>
      <c r="E89" s="36"/>
      <c r="F89" s="36"/>
      <c r="G89" s="36"/>
      <c r="H89" s="36"/>
      <c r="I89" s="36">
        <f>IF(K89&gt;K90,1,0)</f>
        <v>0</v>
      </c>
      <c r="J89" s="36">
        <f t="shared" si="1"/>
        <v>1</v>
      </c>
      <c r="K89" s="36">
        <f>IF(D89&gt;D90,1,0)+IF(E89&gt;E90,1,0)+IF(F89&gt;F90,1,0)+IF(G89&gt;G90,1,0)+IF(H89&gt;H90,1,0)</f>
        <v>0</v>
      </c>
      <c r="L89" s="36">
        <f t="shared" si="2"/>
        <v>0</v>
      </c>
      <c r="M89" s="36">
        <f>K90</f>
        <v>0</v>
      </c>
      <c r="N89" s="36">
        <f t="shared" si="3"/>
        <v>0</v>
      </c>
      <c r="O89" s="36">
        <f t="shared" si="4"/>
        <v>0</v>
      </c>
      <c r="P89" s="36">
        <f>COUNTIF(D90:H90,"&lt;&gt;") * 5 -SUM(D90:H90)</f>
        <v>0</v>
      </c>
      <c r="Q89" s="36">
        <f t="shared" si="5"/>
        <v>0</v>
      </c>
      <c r="R89" s="36" t="s">
        <v>63</v>
      </c>
      <c r="S89" s="36" t="s">
        <v>63</v>
      </c>
      <c r="T89" s="37"/>
      <c r="U89" s="38"/>
      <c r="V89" s="38"/>
      <c r="W89" s="38"/>
      <c r="X89" s="38"/>
      <c r="Y89" s="38"/>
      <c r="Z89" s="38"/>
    </row>
    <row r="90" ht="15.75" customHeight="1">
      <c r="A90" s="32"/>
      <c r="B90" s="36" t="s">
        <v>63</v>
      </c>
      <c r="C90" s="36" t="s">
        <v>63</v>
      </c>
      <c r="D90" s="36"/>
      <c r="E90" s="36"/>
      <c r="F90" s="36"/>
      <c r="G90" s="36"/>
      <c r="H90" s="36"/>
      <c r="I90" s="36">
        <f>IF(K90&gt;K89,1,0)</f>
        <v>0</v>
      </c>
      <c r="J90" s="36">
        <f t="shared" si="1"/>
        <v>1</v>
      </c>
      <c r="K90" s="36">
        <f>IF(D90&gt;D89,1,0)+IF(E90&gt;E89,1,0)+IF(F90&gt;F89,1,0)+IF(G90&gt;G89,1,0)+IF(H90&gt;H89,1,0)</f>
        <v>0</v>
      </c>
      <c r="L90" s="36">
        <f t="shared" si="2"/>
        <v>0</v>
      </c>
      <c r="M90" s="36">
        <f>K89</f>
        <v>0</v>
      </c>
      <c r="N90" s="36">
        <f t="shared" si="3"/>
        <v>0</v>
      </c>
      <c r="O90" s="36">
        <f t="shared" si="4"/>
        <v>0</v>
      </c>
      <c r="P90" s="36">
        <f>COUNTIF(D89:H89,"&lt;&gt;") * 5 -SUM(D89:H89)</f>
        <v>0</v>
      </c>
      <c r="Q90" s="36">
        <f t="shared" si="5"/>
        <v>0</v>
      </c>
      <c r="R90" s="36" t="s">
        <v>63</v>
      </c>
      <c r="S90" s="36" t="s">
        <v>63</v>
      </c>
      <c r="T90" s="37"/>
      <c r="U90" s="38"/>
      <c r="V90" s="38"/>
      <c r="W90" s="38"/>
      <c r="X90" s="38"/>
      <c r="Y90" s="38"/>
      <c r="Z90" s="38"/>
    </row>
    <row r="91" ht="15.75" customHeight="1">
      <c r="A91" s="26">
        <v>45.0</v>
      </c>
      <c r="B91" s="29" t="s">
        <v>63</v>
      </c>
      <c r="C91" s="29" t="s">
        <v>63</v>
      </c>
      <c r="D91" s="29"/>
      <c r="E91" s="29"/>
      <c r="F91" s="29"/>
      <c r="G91" s="29"/>
      <c r="H91" s="29"/>
      <c r="I91" s="29">
        <f>IF(K91&gt;K92,1,0)</f>
        <v>0</v>
      </c>
      <c r="J91" s="29">
        <f t="shared" si="1"/>
        <v>1</v>
      </c>
      <c r="K91" s="29">
        <f>IF(D91&gt;D92,1,0)+IF(E91&gt;E92,1,0)+IF(F91&gt;F92,1,0)+IF(G91&gt;G92,1,0)+IF(H91&gt;H92,1,0)</f>
        <v>0</v>
      </c>
      <c r="L91" s="29">
        <f t="shared" si="2"/>
        <v>0</v>
      </c>
      <c r="M91" s="29">
        <f>K92</f>
        <v>0</v>
      </c>
      <c r="N91" s="29">
        <f t="shared" si="3"/>
        <v>0</v>
      </c>
      <c r="O91" s="29">
        <f t="shared" si="4"/>
        <v>0</v>
      </c>
      <c r="P91" s="29">
        <f>COUNTIF(D92:H92,"&lt;&gt;") * 5 -SUM(D92:H92)</f>
        <v>0</v>
      </c>
      <c r="Q91" s="29">
        <f t="shared" si="5"/>
        <v>0</v>
      </c>
      <c r="R91" s="29" t="s">
        <v>63</v>
      </c>
      <c r="S91" s="29" t="s">
        <v>63</v>
      </c>
      <c r="T91" s="30"/>
      <c r="U91" s="31"/>
      <c r="V91" s="31"/>
      <c r="W91" s="31"/>
      <c r="X91" s="31"/>
      <c r="Y91" s="31"/>
      <c r="Z91" s="31"/>
    </row>
    <row r="92" ht="15.75" customHeight="1">
      <c r="A92" s="32"/>
      <c r="B92" s="29" t="s">
        <v>63</v>
      </c>
      <c r="C92" s="29" t="s">
        <v>63</v>
      </c>
      <c r="D92" s="29"/>
      <c r="E92" s="29"/>
      <c r="F92" s="29"/>
      <c r="G92" s="29"/>
      <c r="H92" s="29"/>
      <c r="I92" s="29">
        <f>IF(K92&gt;K91,1,0)</f>
        <v>0</v>
      </c>
      <c r="J92" s="29">
        <f t="shared" si="1"/>
        <v>1</v>
      </c>
      <c r="K92" s="29">
        <f>IF(D92&gt;D91,1,0)+IF(E92&gt;E91,1,0)+IF(F92&gt;F91,1,0)+IF(G92&gt;G91,1,0)+IF(H92&gt;H91,1,0)</f>
        <v>0</v>
      </c>
      <c r="L92" s="29">
        <f t="shared" si="2"/>
        <v>0</v>
      </c>
      <c r="M92" s="29">
        <f>K91</f>
        <v>0</v>
      </c>
      <c r="N92" s="29">
        <f t="shared" si="3"/>
        <v>0</v>
      </c>
      <c r="O92" s="29">
        <f t="shared" si="4"/>
        <v>0</v>
      </c>
      <c r="P92" s="29">
        <f>COUNTIF(D91:H91,"&lt;&gt;") * 5 -SUM(D91:H91)</f>
        <v>0</v>
      </c>
      <c r="Q92" s="29">
        <f t="shared" si="5"/>
        <v>0</v>
      </c>
      <c r="R92" s="29" t="s">
        <v>63</v>
      </c>
      <c r="S92" s="29" t="s">
        <v>63</v>
      </c>
      <c r="T92" s="30"/>
      <c r="U92" s="31"/>
      <c r="V92" s="31"/>
      <c r="W92" s="31"/>
      <c r="X92" s="31"/>
      <c r="Y92" s="31"/>
      <c r="Z92" s="31"/>
    </row>
    <row r="93" ht="15.75" customHeight="1">
      <c r="A93" s="33">
        <v>46.0</v>
      </c>
      <c r="B93" s="36" t="s">
        <v>63</v>
      </c>
      <c r="C93" s="36" t="s">
        <v>63</v>
      </c>
      <c r="D93" s="36"/>
      <c r="E93" s="36"/>
      <c r="F93" s="36"/>
      <c r="G93" s="36"/>
      <c r="H93" s="36"/>
      <c r="I93" s="36">
        <f>IF(K93&gt;K94,1,0)</f>
        <v>0</v>
      </c>
      <c r="J93" s="36">
        <f t="shared" si="1"/>
        <v>1</v>
      </c>
      <c r="K93" s="36">
        <f>IF(D93&gt;D94,1,0)+IF(E93&gt;E94,1,0)+IF(F93&gt;F94,1,0)+IF(G93&gt;G94,1,0)+IF(H93&gt;H94,1,0)</f>
        <v>0</v>
      </c>
      <c r="L93" s="36">
        <f t="shared" si="2"/>
        <v>0</v>
      </c>
      <c r="M93" s="36">
        <f>K94</f>
        <v>0</v>
      </c>
      <c r="N93" s="36">
        <f t="shared" si="3"/>
        <v>0</v>
      </c>
      <c r="O93" s="36">
        <f t="shared" si="4"/>
        <v>0</v>
      </c>
      <c r="P93" s="36">
        <f>COUNTIF(D94:H94,"&lt;&gt;") * 5 -SUM(D94:H94)</f>
        <v>0</v>
      </c>
      <c r="Q93" s="36">
        <f t="shared" si="5"/>
        <v>0</v>
      </c>
      <c r="R93" s="36" t="s">
        <v>63</v>
      </c>
      <c r="S93" s="36" t="s">
        <v>63</v>
      </c>
      <c r="T93" s="37"/>
      <c r="U93" s="38"/>
      <c r="V93" s="38"/>
      <c r="W93" s="38"/>
      <c r="X93" s="38"/>
      <c r="Y93" s="38"/>
      <c r="Z93" s="38"/>
    </row>
    <row r="94" ht="15.75" customHeight="1">
      <c r="A94" s="32"/>
      <c r="B94" s="36" t="s">
        <v>63</v>
      </c>
      <c r="C94" s="36" t="s">
        <v>63</v>
      </c>
      <c r="D94" s="36"/>
      <c r="E94" s="36"/>
      <c r="F94" s="36"/>
      <c r="G94" s="36"/>
      <c r="H94" s="36"/>
      <c r="I94" s="36">
        <f>IF(K94&gt;K93,1,0)</f>
        <v>0</v>
      </c>
      <c r="J94" s="36">
        <f t="shared" si="1"/>
        <v>1</v>
      </c>
      <c r="K94" s="36">
        <f>IF(D94&gt;D93,1,0)+IF(E94&gt;E93,1,0)+IF(F94&gt;F93,1,0)+IF(G94&gt;G93,1,0)+IF(H94&gt;H93,1,0)</f>
        <v>0</v>
      </c>
      <c r="L94" s="36">
        <f t="shared" si="2"/>
        <v>0</v>
      </c>
      <c r="M94" s="36">
        <f>K93</f>
        <v>0</v>
      </c>
      <c r="N94" s="36">
        <f t="shared" si="3"/>
        <v>0</v>
      </c>
      <c r="O94" s="36">
        <f t="shared" si="4"/>
        <v>0</v>
      </c>
      <c r="P94" s="36">
        <f>COUNTIF(D93:H93,"&lt;&gt;") * 5 -SUM(D93:H93)</f>
        <v>0</v>
      </c>
      <c r="Q94" s="36">
        <f t="shared" si="5"/>
        <v>0</v>
      </c>
      <c r="R94" s="36" t="s">
        <v>63</v>
      </c>
      <c r="S94" s="36" t="s">
        <v>63</v>
      </c>
      <c r="T94" s="37"/>
      <c r="U94" s="38"/>
      <c r="V94" s="38"/>
      <c r="W94" s="38"/>
      <c r="X94" s="38"/>
      <c r="Y94" s="38"/>
      <c r="Z94" s="38"/>
    </row>
    <row r="95" ht="15.75" customHeight="1">
      <c r="A95" s="26">
        <v>47.0</v>
      </c>
      <c r="B95" s="29" t="s">
        <v>63</v>
      </c>
      <c r="C95" s="29" t="s">
        <v>63</v>
      </c>
      <c r="D95" s="29"/>
      <c r="E95" s="29"/>
      <c r="F95" s="29"/>
      <c r="G95" s="29"/>
      <c r="H95" s="29"/>
      <c r="I95" s="29">
        <f>IF(K95&gt;K96,1,0)</f>
        <v>0</v>
      </c>
      <c r="J95" s="29">
        <f t="shared" si="1"/>
        <v>1</v>
      </c>
      <c r="K95" s="29">
        <f>IF(D95&gt;D96,1,0)+IF(E95&gt;E96,1,0)+IF(F95&gt;F96,1,0)+IF(G95&gt;G96,1,0)+IF(H95&gt;H96,1,0)</f>
        <v>0</v>
      </c>
      <c r="L95" s="29">
        <f t="shared" si="2"/>
        <v>0</v>
      </c>
      <c r="M95" s="29">
        <f>K96</f>
        <v>0</v>
      </c>
      <c r="N95" s="29">
        <f t="shared" si="3"/>
        <v>0</v>
      </c>
      <c r="O95" s="29">
        <f t="shared" si="4"/>
        <v>0</v>
      </c>
      <c r="P95" s="29">
        <f>COUNTIF(D96:H96,"&lt;&gt;") * 5 -SUM(D96:H96)</f>
        <v>0</v>
      </c>
      <c r="Q95" s="29">
        <f t="shared" si="5"/>
        <v>0</v>
      </c>
      <c r="R95" s="29" t="s">
        <v>63</v>
      </c>
      <c r="S95" s="29" t="s">
        <v>63</v>
      </c>
      <c r="T95" s="30"/>
      <c r="U95" s="31"/>
      <c r="V95" s="31"/>
      <c r="W95" s="31"/>
      <c r="X95" s="31"/>
      <c r="Y95" s="31"/>
      <c r="Z95" s="31"/>
    </row>
    <row r="96" ht="15.75" customHeight="1">
      <c r="A96" s="32"/>
      <c r="B96" s="29" t="s">
        <v>63</v>
      </c>
      <c r="C96" s="29" t="s">
        <v>63</v>
      </c>
      <c r="D96" s="29"/>
      <c r="E96" s="29"/>
      <c r="F96" s="29"/>
      <c r="G96" s="29"/>
      <c r="H96" s="29"/>
      <c r="I96" s="29">
        <f>IF(K96&gt;K95,1,0)</f>
        <v>0</v>
      </c>
      <c r="J96" s="29">
        <f t="shared" si="1"/>
        <v>1</v>
      </c>
      <c r="K96" s="29">
        <f>IF(D96&gt;D95,1,0)+IF(E96&gt;E95,1,0)+IF(F96&gt;F95,1,0)+IF(G96&gt;G95,1,0)+IF(H96&gt;H95,1,0)</f>
        <v>0</v>
      </c>
      <c r="L96" s="29">
        <f t="shared" si="2"/>
        <v>0</v>
      </c>
      <c r="M96" s="29">
        <f>K95</f>
        <v>0</v>
      </c>
      <c r="N96" s="29">
        <f t="shared" si="3"/>
        <v>0</v>
      </c>
      <c r="O96" s="29">
        <f t="shared" si="4"/>
        <v>0</v>
      </c>
      <c r="P96" s="29">
        <f>COUNTIF(D95:H95,"&lt;&gt;") * 5 -SUM(D95:H95)</f>
        <v>0</v>
      </c>
      <c r="Q96" s="29">
        <f t="shared" si="5"/>
        <v>0</v>
      </c>
      <c r="R96" s="29" t="s">
        <v>63</v>
      </c>
      <c r="S96" s="29" t="s">
        <v>63</v>
      </c>
      <c r="T96" s="30"/>
      <c r="U96" s="31"/>
      <c r="V96" s="31"/>
      <c r="W96" s="31"/>
      <c r="X96" s="31"/>
      <c r="Y96" s="31"/>
      <c r="Z96" s="31"/>
    </row>
    <row r="97" ht="15.75" customHeight="1">
      <c r="A97" s="33">
        <v>48.0</v>
      </c>
      <c r="B97" s="36" t="s">
        <v>63</v>
      </c>
      <c r="C97" s="36" t="s">
        <v>63</v>
      </c>
      <c r="D97" s="36"/>
      <c r="E97" s="36"/>
      <c r="F97" s="36"/>
      <c r="G97" s="36"/>
      <c r="H97" s="36"/>
      <c r="I97" s="36">
        <f>IF(K97&gt;K98,1,0)</f>
        <v>0</v>
      </c>
      <c r="J97" s="36">
        <f t="shared" si="1"/>
        <v>1</v>
      </c>
      <c r="K97" s="36">
        <f>IF(D97&gt;D98,1,0)+IF(E97&gt;E98,1,0)+IF(F97&gt;F98,1,0)+IF(G97&gt;G98,1,0)+IF(H97&gt;H98,1,0)</f>
        <v>0</v>
      </c>
      <c r="L97" s="36">
        <f t="shared" si="2"/>
        <v>0</v>
      </c>
      <c r="M97" s="36">
        <f>K98</f>
        <v>0</v>
      </c>
      <c r="N97" s="36">
        <f t="shared" si="3"/>
        <v>0</v>
      </c>
      <c r="O97" s="36">
        <f t="shared" si="4"/>
        <v>0</v>
      </c>
      <c r="P97" s="36">
        <f>COUNTIF(D98:H98,"&lt;&gt;") * 5 -SUM(D98:H98)</f>
        <v>0</v>
      </c>
      <c r="Q97" s="36">
        <f t="shared" si="5"/>
        <v>0</v>
      </c>
      <c r="R97" s="36" t="s">
        <v>63</v>
      </c>
      <c r="S97" s="36" t="s">
        <v>63</v>
      </c>
      <c r="T97" s="37"/>
      <c r="U97" s="38"/>
      <c r="V97" s="38"/>
      <c r="W97" s="38"/>
      <c r="X97" s="38"/>
      <c r="Y97" s="38"/>
      <c r="Z97" s="38"/>
    </row>
    <row r="98" ht="15.75" customHeight="1">
      <c r="A98" s="32"/>
      <c r="B98" s="36" t="s">
        <v>63</v>
      </c>
      <c r="C98" s="36" t="s">
        <v>63</v>
      </c>
      <c r="D98" s="36"/>
      <c r="E98" s="36"/>
      <c r="F98" s="36"/>
      <c r="G98" s="36"/>
      <c r="H98" s="36"/>
      <c r="I98" s="36">
        <f>IF(K98&gt;K97,1,0)</f>
        <v>0</v>
      </c>
      <c r="J98" s="36">
        <f t="shared" si="1"/>
        <v>1</v>
      </c>
      <c r="K98" s="36">
        <f>IF(D98&gt;D97,1,0)+IF(E98&gt;E97,1,0)+IF(F98&gt;F97,1,0)+IF(G98&gt;G97,1,0)+IF(H98&gt;H97,1,0)</f>
        <v>0</v>
      </c>
      <c r="L98" s="36">
        <f t="shared" si="2"/>
        <v>0</v>
      </c>
      <c r="M98" s="36">
        <f>K97</f>
        <v>0</v>
      </c>
      <c r="N98" s="36">
        <f t="shared" si="3"/>
        <v>0</v>
      </c>
      <c r="O98" s="36">
        <f t="shared" si="4"/>
        <v>0</v>
      </c>
      <c r="P98" s="36">
        <f>COUNTIF(D97:H97,"&lt;&gt;") * 5 -SUM(D97:H97)</f>
        <v>0</v>
      </c>
      <c r="Q98" s="36">
        <f t="shared" si="5"/>
        <v>0</v>
      </c>
      <c r="R98" s="36" t="s">
        <v>63</v>
      </c>
      <c r="S98" s="36" t="s">
        <v>63</v>
      </c>
      <c r="T98" s="37"/>
      <c r="U98" s="38"/>
      <c r="V98" s="38"/>
      <c r="W98" s="38"/>
      <c r="X98" s="38"/>
      <c r="Y98" s="38"/>
      <c r="Z98" s="38"/>
    </row>
    <row r="99" ht="15.75" customHeight="1">
      <c r="A99" s="26">
        <v>49.0</v>
      </c>
      <c r="B99" s="29" t="s">
        <v>63</v>
      </c>
      <c r="C99" s="29" t="s">
        <v>63</v>
      </c>
      <c r="D99" s="29"/>
      <c r="E99" s="29"/>
      <c r="F99" s="29"/>
      <c r="G99" s="29"/>
      <c r="H99" s="29"/>
      <c r="I99" s="29">
        <f>IF(K99&gt;K100,1,0)</f>
        <v>0</v>
      </c>
      <c r="J99" s="29">
        <f t="shared" si="1"/>
        <v>1</v>
      </c>
      <c r="K99" s="29">
        <f>IF(D99&gt;D100,1,0)+IF(E99&gt;E100,1,0)+IF(F99&gt;F100,1,0)+IF(G99&gt;G100,1,0)+IF(H99&gt;H100,1,0)</f>
        <v>0</v>
      </c>
      <c r="L99" s="29">
        <f t="shared" si="2"/>
        <v>0</v>
      </c>
      <c r="M99" s="29">
        <f>K100</f>
        <v>0</v>
      </c>
      <c r="N99" s="29">
        <f t="shared" si="3"/>
        <v>0</v>
      </c>
      <c r="O99" s="29">
        <f t="shared" si="4"/>
        <v>0</v>
      </c>
      <c r="P99" s="29">
        <f>COUNTIF(D100:H100,"&lt;&gt;") * 5 -SUM(D100:H100)</f>
        <v>0</v>
      </c>
      <c r="Q99" s="29">
        <f t="shared" si="5"/>
        <v>0</v>
      </c>
      <c r="R99" s="29" t="s">
        <v>63</v>
      </c>
      <c r="S99" s="29" t="s">
        <v>63</v>
      </c>
      <c r="T99" s="30"/>
      <c r="U99" s="31"/>
      <c r="V99" s="31"/>
      <c r="W99" s="31"/>
      <c r="X99" s="31"/>
      <c r="Y99" s="31"/>
      <c r="Z99" s="31"/>
    </row>
    <row r="100" ht="15.75" customHeight="1">
      <c r="A100" s="32"/>
      <c r="B100" s="29" t="s">
        <v>63</v>
      </c>
      <c r="C100" s="29" t="s">
        <v>63</v>
      </c>
      <c r="D100" s="29"/>
      <c r="E100" s="29"/>
      <c r="F100" s="29"/>
      <c r="G100" s="29"/>
      <c r="H100" s="29"/>
      <c r="I100" s="29">
        <f>IF(K100&gt;K99,1,0)</f>
        <v>0</v>
      </c>
      <c r="J100" s="29">
        <f t="shared" si="1"/>
        <v>1</v>
      </c>
      <c r="K100" s="29">
        <f>IF(D100&gt;D99,1,0)+IF(E100&gt;E99,1,0)+IF(F100&gt;F99,1,0)+IF(G100&gt;G99,1,0)+IF(H100&gt;H99,1,0)</f>
        <v>0</v>
      </c>
      <c r="L100" s="29">
        <f t="shared" si="2"/>
        <v>0</v>
      </c>
      <c r="M100" s="29">
        <f>K99</f>
        <v>0</v>
      </c>
      <c r="N100" s="29">
        <f t="shared" si="3"/>
        <v>0</v>
      </c>
      <c r="O100" s="29">
        <f t="shared" si="4"/>
        <v>0</v>
      </c>
      <c r="P100" s="29">
        <f>COUNTIF(D99:H99,"&lt;&gt;") * 5 -SUM(D99:H99)</f>
        <v>0</v>
      </c>
      <c r="Q100" s="29">
        <f t="shared" si="5"/>
        <v>0</v>
      </c>
      <c r="R100" s="29" t="s">
        <v>63</v>
      </c>
      <c r="S100" s="29" t="s">
        <v>63</v>
      </c>
      <c r="T100" s="30"/>
      <c r="U100" s="31"/>
      <c r="V100" s="31"/>
      <c r="W100" s="31"/>
      <c r="X100" s="31"/>
      <c r="Y100" s="31"/>
      <c r="Z100" s="31"/>
    </row>
    <row r="101" ht="15.75" customHeight="1">
      <c r="A101" s="33">
        <v>50.0</v>
      </c>
      <c r="B101" s="36" t="s">
        <v>63</v>
      </c>
      <c r="C101" s="36" t="s">
        <v>63</v>
      </c>
      <c r="D101" s="36"/>
      <c r="E101" s="36"/>
      <c r="F101" s="36"/>
      <c r="G101" s="36"/>
      <c r="H101" s="36"/>
      <c r="I101" s="36">
        <f>IF(K101&gt;K102,1,0)</f>
        <v>0</v>
      </c>
      <c r="J101" s="36">
        <f t="shared" si="1"/>
        <v>1</v>
      </c>
      <c r="K101" s="36">
        <f>IF(D101&gt;D102,1,0)+IF(E101&gt;E102,1,0)+IF(F101&gt;F102,1,0)+IF(G101&gt;G102,1,0)+IF(H101&gt;H102,1,0)</f>
        <v>0</v>
      </c>
      <c r="L101" s="36">
        <f t="shared" si="2"/>
        <v>0</v>
      </c>
      <c r="M101" s="36">
        <f>K102</f>
        <v>0</v>
      </c>
      <c r="N101" s="36">
        <f t="shared" si="3"/>
        <v>0</v>
      </c>
      <c r="O101" s="36">
        <f t="shared" si="4"/>
        <v>0</v>
      </c>
      <c r="P101" s="36">
        <f>COUNTIF(D102:H102,"&lt;&gt;") * 5 -SUM(D102:H102)</f>
        <v>0</v>
      </c>
      <c r="Q101" s="36">
        <f t="shared" si="5"/>
        <v>0</v>
      </c>
      <c r="R101" s="36" t="s">
        <v>63</v>
      </c>
      <c r="S101" s="36" t="s">
        <v>63</v>
      </c>
      <c r="T101" s="37"/>
      <c r="U101" s="38"/>
      <c r="V101" s="38"/>
      <c r="W101" s="38"/>
      <c r="X101" s="38"/>
      <c r="Y101" s="38"/>
      <c r="Z101" s="38"/>
    </row>
    <row r="102" ht="15.75" customHeight="1">
      <c r="A102" s="32"/>
      <c r="B102" s="36" t="s">
        <v>63</v>
      </c>
      <c r="C102" s="36" t="s">
        <v>63</v>
      </c>
      <c r="D102" s="36"/>
      <c r="E102" s="36"/>
      <c r="F102" s="36"/>
      <c r="G102" s="36"/>
      <c r="H102" s="36"/>
      <c r="I102" s="36">
        <f>IF(K102&gt;K101,1,0)</f>
        <v>0</v>
      </c>
      <c r="J102" s="36">
        <f t="shared" si="1"/>
        <v>1</v>
      </c>
      <c r="K102" s="36">
        <f>IF(D102&gt;D101,1,0)+IF(E102&gt;E101,1,0)+IF(F102&gt;F101,1,0)+IF(G102&gt;G101,1,0)+IF(H102&gt;H101,1,0)</f>
        <v>0</v>
      </c>
      <c r="L102" s="36">
        <f t="shared" si="2"/>
        <v>0</v>
      </c>
      <c r="M102" s="36">
        <f>K101</f>
        <v>0</v>
      </c>
      <c r="N102" s="36">
        <f t="shared" si="3"/>
        <v>0</v>
      </c>
      <c r="O102" s="36">
        <f t="shared" si="4"/>
        <v>0</v>
      </c>
      <c r="P102" s="36">
        <f>COUNTIF(D101:H101,"&lt;&gt;") * 5 -SUM(D101:H101)</f>
        <v>0</v>
      </c>
      <c r="Q102" s="36">
        <f t="shared" si="5"/>
        <v>0</v>
      </c>
      <c r="R102" s="36" t="s">
        <v>63</v>
      </c>
      <c r="S102" s="36" t="s">
        <v>63</v>
      </c>
      <c r="T102" s="37"/>
      <c r="U102" s="38"/>
      <c r="V102" s="38"/>
      <c r="W102" s="38"/>
      <c r="X102" s="38"/>
      <c r="Y102" s="38"/>
      <c r="Z102" s="38"/>
    </row>
    <row r="103" ht="15.75" customHeight="1">
      <c r="A103" s="26">
        <v>51.0</v>
      </c>
      <c r="B103" s="29" t="s">
        <v>63</v>
      </c>
      <c r="C103" s="29" t="s">
        <v>63</v>
      </c>
      <c r="D103" s="29"/>
      <c r="E103" s="29"/>
      <c r="F103" s="29"/>
      <c r="G103" s="29"/>
      <c r="H103" s="29"/>
      <c r="I103" s="29">
        <f>IF(K103&gt;K104,1,0)</f>
        <v>0</v>
      </c>
      <c r="J103" s="29">
        <f t="shared" si="1"/>
        <v>1</v>
      </c>
      <c r="K103" s="29">
        <f>IF(D103&gt;D104,1,0)+IF(E103&gt;E104,1,0)+IF(F103&gt;F104,1,0)+IF(G103&gt;G104,1,0)+IF(H103&gt;H104,1,0)</f>
        <v>0</v>
      </c>
      <c r="L103" s="29">
        <f t="shared" si="2"/>
        <v>0</v>
      </c>
      <c r="M103" s="29">
        <f>K104</f>
        <v>0</v>
      </c>
      <c r="N103" s="29">
        <f t="shared" si="3"/>
        <v>0</v>
      </c>
      <c r="O103" s="29">
        <f t="shared" si="4"/>
        <v>0</v>
      </c>
      <c r="P103" s="29">
        <f>COUNTIF(D104:H104,"&lt;&gt;") * 5 -SUM(D104:H104)</f>
        <v>0</v>
      </c>
      <c r="Q103" s="29">
        <f t="shared" si="5"/>
        <v>0</v>
      </c>
      <c r="R103" s="29" t="s">
        <v>63</v>
      </c>
      <c r="S103" s="29" t="s">
        <v>63</v>
      </c>
      <c r="T103" s="30"/>
      <c r="U103" s="31"/>
      <c r="V103" s="31"/>
      <c r="W103" s="31"/>
      <c r="X103" s="31"/>
      <c r="Y103" s="31"/>
      <c r="Z103" s="31"/>
    </row>
    <row r="104" ht="15.75" customHeight="1">
      <c r="A104" s="32"/>
      <c r="B104" s="29" t="s">
        <v>63</v>
      </c>
      <c r="C104" s="29" t="s">
        <v>63</v>
      </c>
      <c r="D104" s="29"/>
      <c r="E104" s="29"/>
      <c r="F104" s="29"/>
      <c r="G104" s="29"/>
      <c r="H104" s="29"/>
      <c r="I104" s="29">
        <f>IF(K104&gt;K103,1,0)</f>
        <v>0</v>
      </c>
      <c r="J104" s="29">
        <f t="shared" si="1"/>
        <v>1</v>
      </c>
      <c r="K104" s="29">
        <f>IF(D104&gt;D103,1,0)+IF(E104&gt;E103,1,0)+IF(F104&gt;F103,1,0)+IF(G104&gt;G103,1,0)+IF(H104&gt;H103,1,0)</f>
        <v>0</v>
      </c>
      <c r="L104" s="29">
        <f t="shared" si="2"/>
        <v>0</v>
      </c>
      <c r="M104" s="29">
        <f>K103</f>
        <v>0</v>
      </c>
      <c r="N104" s="29">
        <f t="shared" si="3"/>
        <v>0</v>
      </c>
      <c r="O104" s="29">
        <f t="shared" si="4"/>
        <v>0</v>
      </c>
      <c r="P104" s="29">
        <f>COUNTIF(D103:H103,"&lt;&gt;") * 5 -SUM(D103:H103)</f>
        <v>0</v>
      </c>
      <c r="Q104" s="29">
        <f t="shared" si="5"/>
        <v>0</v>
      </c>
      <c r="R104" s="29" t="s">
        <v>63</v>
      </c>
      <c r="S104" s="29" t="s">
        <v>63</v>
      </c>
      <c r="T104" s="30"/>
      <c r="U104" s="31"/>
      <c r="V104" s="31"/>
      <c r="W104" s="31"/>
      <c r="X104" s="31"/>
      <c r="Y104" s="31"/>
      <c r="Z104" s="31"/>
    </row>
    <row r="105" ht="15.75" customHeight="1">
      <c r="A105" s="33">
        <v>52.0</v>
      </c>
      <c r="B105" s="36" t="s">
        <v>63</v>
      </c>
      <c r="C105" s="36" t="s">
        <v>63</v>
      </c>
      <c r="D105" s="36"/>
      <c r="E105" s="36"/>
      <c r="F105" s="36"/>
      <c r="G105" s="36"/>
      <c r="H105" s="36"/>
      <c r="I105" s="36">
        <f>IF(K105&gt;K106,1,0)</f>
        <v>0</v>
      </c>
      <c r="J105" s="36">
        <f t="shared" si="1"/>
        <v>1</v>
      </c>
      <c r="K105" s="36">
        <f>IF(D105&gt;D106,1,0)+IF(E105&gt;E106,1,0)+IF(F105&gt;F106,1,0)+IF(G105&gt;G106,1,0)+IF(H105&gt;H106,1,0)</f>
        <v>0</v>
      </c>
      <c r="L105" s="36">
        <f t="shared" si="2"/>
        <v>0</v>
      </c>
      <c r="M105" s="36">
        <f>K106</f>
        <v>0</v>
      </c>
      <c r="N105" s="36">
        <f t="shared" si="3"/>
        <v>0</v>
      </c>
      <c r="O105" s="36">
        <f t="shared" si="4"/>
        <v>0</v>
      </c>
      <c r="P105" s="36">
        <f>COUNTIF(D106:H106,"&lt;&gt;") * 5 -SUM(D106:H106)</f>
        <v>0</v>
      </c>
      <c r="Q105" s="36">
        <f t="shared" si="5"/>
        <v>0</v>
      </c>
      <c r="R105" s="36" t="s">
        <v>63</v>
      </c>
      <c r="S105" s="36" t="s">
        <v>63</v>
      </c>
      <c r="T105" s="37"/>
      <c r="U105" s="38"/>
      <c r="V105" s="38"/>
      <c r="W105" s="38"/>
      <c r="X105" s="38"/>
      <c r="Y105" s="38"/>
      <c r="Z105" s="38"/>
    </row>
    <row r="106" ht="15.75" customHeight="1">
      <c r="A106" s="32"/>
      <c r="B106" s="36" t="s">
        <v>63</v>
      </c>
      <c r="C106" s="36" t="s">
        <v>63</v>
      </c>
      <c r="D106" s="36"/>
      <c r="E106" s="36"/>
      <c r="F106" s="36"/>
      <c r="G106" s="36"/>
      <c r="H106" s="36"/>
      <c r="I106" s="36">
        <f>IF(K106&gt;K105,1,0)</f>
        <v>0</v>
      </c>
      <c r="J106" s="36">
        <f t="shared" si="1"/>
        <v>1</v>
      </c>
      <c r="K106" s="36">
        <f>IF(D106&gt;D105,1,0)+IF(E106&gt;E105,1,0)+IF(F106&gt;F105,1,0)+IF(G106&gt;G105,1,0)+IF(H106&gt;H105,1,0)</f>
        <v>0</v>
      </c>
      <c r="L106" s="36">
        <f t="shared" si="2"/>
        <v>0</v>
      </c>
      <c r="M106" s="36">
        <f>K105</f>
        <v>0</v>
      </c>
      <c r="N106" s="36">
        <f t="shared" si="3"/>
        <v>0</v>
      </c>
      <c r="O106" s="36">
        <f t="shared" si="4"/>
        <v>0</v>
      </c>
      <c r="P106" s="36">
        <f>COUNTIF(D105:H105,"&lt;&gt;") * 5 -SUM(D105:H105)</f>
        <v>0</v>
      </c>
      <c r="Q106" s="36">
        <f t="shared" si="5"/>
        <v>0</v>
      </c>
      <c r="R106" s="36" t="s">
        <v>63</v>
      </c>
      <c r="S106" s="36" t="s">
        <v>63</v>
      </c>
      <c r="T106" s="37"/>
      <c r="U106" s="38"/>
      <c r="V106" s="38"/>
      <c r="W106" s="38"/>
      <c r="X106" s="38"/>
      <c r="Y106" s="38"/>
      <c r="Z106" s="38"/>
    </row>
    <row r="107" ht="15.75" customHeight="1">
      <c r="A107" s="26">
        <v>53.0</v>
      </c>
      <c r="B107" s="29" t="s">
        <v>63</v>
      </c>
      <c r="C107" s="29" t="s">
        <v>63</v>
      </c>
      <c r="D107" s="29"/>
      <c r="E107" s="29"/>
      <c r="F107" s="29"/>
      <c r="G107" s="29"/>
      <c r="H107" s="29"/>
      <c r="I107" s="29">
        <f>IF(K107&gt;K108,1,0)</f>
        <v>0</v>
      </c>
      <c r="J107" s="29">
        <f t="shared" si="1"/>
        <v>1</v>
      </c>
      <c r="K107" s="29">
        <f>IF(D107&gt;D108,1,0)+IF(E107&gt;E108,1,0)+IF(F107&gt;F108,1,0)+IF(G107&gt;G108,1,0)+IF(H107&gt;H108,1,0)</f>
        <v>0</v>
      </c>
      <c r="L107" s="29">
        <f t="shared" si="2"/>
        <v>0</v>
      </c>
      <c r="M107" s="29">
        <f>K108</f>
        <v>0</v>
      </c>
      <c r="N107" s="29">
        <f t="shared" si="3"/>
        <v>0</v>
      </c>
      <c r="O107" s="29">
        <f t="shared" si="4"/>
        <v>0</v>
      </c>
      <c r="P107" s="29">
        <f>COUNTIF(D108:H108,"&lt;&gt;") * 5 -SUM(D108:H108)</f>
        <v>0</v>
      </c>
      <c r="Q107" s="29">
        <f t="shared" si="5"/>
        <v>0</v>
      </c>
      <c r="R107" s="29" t="s">
        <v>63</v>
      </c>
      <c r="S107" s="29" t="s">
        <v>63</v>
      </c>
      <c r="T107" s="30"/>
      <c r="U107" s="31"/>
      <c r="V107" s="31"/>
      <c r="W107" s="31"/>
      <c r="X107" s="31"/>
      <c r="Y107" s="31"/>
      <c r="Z107" s="31"/>
    </row>
    <row r="108" ht="15.75" customHeight="1">
      <c r="A108" s="32"/>
      <c r="B108" s="29" t="s">
        <v>63</v>
      </c>
      <c r="C108" s="29" t="s">
        <v>63</v>
      </c>
      <c r="D108" s="29"/>
      <c r="E108" s="29"/>
      <c r="F108" s="29"/>
      <c r="G108" s="29"/>
      <c r="H108" s="29"/>
      <c r="I108" s="29">
        <f>IF(K108&gt;K107,1,0)</f>
        <v>0</v>
      </c>
      <c r="J108" s="29">
        <f t="shared" si="1"/>
        <v>1</v>
      </c>
      <c r="K108" s="29">
        <f>IF(D108&gt;D107,1,0)+IF(E108&gt;E107,1,0)+IF(F108&gt;F107,1,0)+IF(G108&gt;G107,1,0)+IF(H108&gt;H107,1,0)</f>
        <v>0</v>
      </c>
      <c r="L108" s="29">
        <f t="shared" si="2"/>
        <v>0</v>
      </c>
      <c r="M108" s="29">
        <f>K107</f>
        <v>0</v>
      </c>
      <c r="N108" s="29">
        <f t="shared" si="3"/>
        <v>0</v>
      </c>
      <c r="O108" s="29">
        <f t="shared" si="4"/>
        <v>0</v>
      </c>
      <c r="P108" s="29">
        <f>COUNTIF(D107:H107,"&lt;&gt;") * 5 -SUM(D107:H107)</f>
        <v>0</v>
      </c>
      <c r="Q108" s="29">
        <f t="shared" si="5"/>
        <v>0</v>
      </c>
      <c r="R108" s="29" t="s">
        <v>63</v>
      </c>
      <c r="S108" s="29" t="s">
        <v>63</v>
      </c>
      <c r="T108" s="30"/>
      <c r="U108" s="31"/>
      <c r="V108" s="31"/>
      <c r="W108" s="31"/>
      <c r="X108" s="31"/>
      <c r="Y108" s="31"/>
      <c r="Z108" s="31"/>
    </row>
    <row r="109" ht="15.75" customHeight="1">
      <c r="A109" s="33">
        <v>54.0</v>
      </c>
      <c r="B109" s="36" t="s">
        <v>63</v>
      </c>
      <c r="C109" s="36" t="s">
        <v>63</v>
      </c>
      <c r="D109" s="36"/>
      <c r="E109" s="36"/>
      <c r="F109" s="36"/>
      <c r="G109" s="36"/>
      <c r="H109" s="36"/>
      <c r="I109" s="36">
        <f>IF(K109&gt;K110,1,0)</f>
        <v>0</v>
      </c>
      <c r="J109" s="36">
        <f t="shared" si="1"/>
        <v>1</v>
      </c>
      <c r="K109" s="36">
        <f>IF(D109&gt;D110,1,0)+IF(E109&gt;E110,1,0)+IF(F109&gt;F110,1,0)+IF(G109&gt;G110,1,0)+IF(H109&gt;H110,1,0)</f>
        <v>0</v>
      </c>
      <c r="L109" s="36">
        <f t="shared" si="2"/>
        <v>0</v>
      </c>
      <c r="M109" s="36">
        <f>K110</f>
        <v>0</v>
      </c>
      <c r="N109" s="36">
        <f t="shared" si="3"/>
        <v>0</v>
      </c>
      <c r="O109" s="36">
        <f t="shared" si="4"/>
        <v>0</v>
      </c>
      <c r="P109" s="36">
        <f>COUNTIF(D110:H110,"&lt;&gt;") * 5 -SUM(D110:H110)</f>
        <v>0</v>
      </c>
      <c r="Q109" s="36">
        <f t="shared" si="5"/>
        <v>0</v>
      </c>
      <c r="R109" s="36" t="s">
        <v>63</v>
      </c>
      <c r="S109" s="36" t="s">
        <v>63</v>
      </c>
      <c r="T109" s="37"/>
      <c r="U109" s="38"/>
      <c r="V109" s="38"/>
      <c r="W109" s="38"/>
      <c r="X109" s="38"/>
      <c r="Y109" s="38"/>
      <c r="Z109" s="38"/>
    </row>
    <row r="110" ht="15.75" customHeight="1">
      <c r="A110" s="32"/>
      <c r="B110" s="36" t="s">
        <v>63</v>
      </c>
      <c r="C110" s="36" t="s">
        <v>63</v>
      </c>
      <c r="D110" s="36"/>
      <c r="E110" s="36"/>
      <c r="F110" s="36"/>
      <c r="G110" s="36"/>
      <c r="H110" s="36"/>
      <c r="I110" s="36">
        <f>IF(K110&gt;K109,1,0)</f>
        <v>0</v>
      </c>
      <c r="J110" s="36">
        <f t="shared" si="1"/>
        <v>1</v>
      </c>
      <c r="K110" s="36">
        <f>IF(D110&gt;D109,1,0)+IF(E110&gt;E109,1,0)+IF(F110&gt;F109,1,0)+IF(G110&gt;G109,1,0)+IF(H110&gt;H109,1,0)</f>
        <v>0</v>
      </c>
      <c r="L110" s="36">
        <f t="shared" si="2"/>
        <v>0</v>
      </c>
      <c r="M110" s="36">
        <f>K109</f>
        <v>0</v>
      </c>
      <c r="N110" s="36">
        <f t="shared" si="3"/>
        <v>0</v>
      </c>
      <c r="O110" s="36">
        <f t="shared" si="4"/>
        <v>0</v>
      </c>
      <c r="P110" s="36">
        <f>COUNTIF(D109:H109,"&lt;&gt;") * 5 -SUM(D109:H109)</f>
        <v>0</v>
      </c>
      <c r="Q110" s="36">
        <f t="shared" si="5"/>
        <v>0</v>
      </c>
      <c r="R110" s="36" t="s">
        <v>63</v>
      </c>
      <c r="S110" s="36" t="s">
        <v>63</v>
      </c>
      <c r="T110" s="37"/>
      <c r="U110" s="38"/>
      <c r="V110" s="38"/>
      <c r="W110" s="38"/>
      <c r="X110" s="38"/>
      <c r="Y110" s="38"/>
      <c r="Z110" s="38"/>
    </row>
    <row r="111" ht="15.75" customHeight="1">
      <c r="A111" s="26">
        <v>55.0</v>
      </c>
      <c r="B111" s="29" t="s">
        <v>63</v>
      </c>
      <c r="C111" s="29" t="s">
        <v>63</v>
      </c>
      <c r="D111" s="29"/>
      <c r="E111" s="29"/>
      <c r="F111" s="29"/>
      <c r="G111" s="29"/>
      <c r="H111" s="29"/>
      <c r="I111" s="29">
        <f>IF(K111&gt;K112,1,0)</f>
        <v>0</v>
      </c>
      <c r="J111" s="29">
        <f t="shared" si="1"/>
        <v>1</v>
      </c>
      <c r="K111" s="29">
        <f>IF(D111&gt;D112,1,0)+IF(E111&gt;E112,1,0)+IF(F111&gt;F112,1,0)+IF(G111&gt;G112,1,0)+IF(H111&gt;H112,1,0)</f>
        <v>0</v>
      </c>
      <c r="L111" s="29">
        <f t="shared" si="2"/>
        <v>0</v>
      </c>
      <c r="M111" s="29">
        <f>K112</f>
        <v>0</v>
      </c>
      <c r="N111" s="29">
        <f t="shared" si="3"/>
        <v>0</v>
      </c>
      <c r="O111" s="29">
        <f t="shared" si="4"/>
        <v>0</v>
      </c>
      <c r="P111" s="29">
        <f>COUNTIF(D112:H112,"&lt;&gt;") * 5 -SUM(D112:H112)</f>
        <v>0</v>
      </c>
      <c r="Q111" s="29">
        <f t="shared" si="5"/>
        <v>0</v>
      </c>
      <c r="R111" s="29" t="s">
        <v>63</v>
      </c>
      <c r="S111" s="29" t="s">
        <v>63</v>
      </c>
      <c r="T111" s="30"/>
      <c r="U111" s="31"/>
      <c r="V111" s="31"/>
      <c r="W111" s="31"/>
      <c r="X111" s="31"/>
      <c r="Y111" s="31"/>
      <c r="Z111" s="31"/>
    </row>
    <row r="112" ht="15.75" customHeight="1">
      <c r="A112" s="32"/>
      <c r="B112" s="29" t="s">
        <v>63</v>
      </c>
      <c r="C112" s="29" t="s">
        <v>63</v>
      </c>
      <c r="D112" s="29"/>
      <c r="E112" s="29"/>
      <c r="F112" s="29"/>
      <c r="G112" s="29"/>
      <c r="H112" s="29"/>
      <c r="I112" s="29">
        <f>IF(K112&gt;K111,1,0)</f>
        <v>0</v>
      </c>
      <c r="J112" s="29">
        <f t="shared" si="1"/>
        <v>1</v>
      </c>
      <c r="K112" s="29">
        <f>IF(D112&gt;D111,1,0)+IF(E112&gt;E111,1,0)+IF(F112&gt;F111,1,0)+IF(G112&gt;G111,1,0)+IF(H112&gt;H111,1,0)</f>
        <v>0</v>
      </c>
      <c r="L112" s="29">
        <f t="shared" si="2"/>
        <v>0</v>
      </c>
      <c r="M112" s="29">
        <f>K111</f>
        <v>0</v>
      </c>
      <c r="N112" s="29">
        <f t="shared" si="3"/>
        <v>0</v>
      </c>
      <c r="O112" s="29">
        <f t="shared" si="4"/>
        <v>0</v>
      </c>
      <c r="P112" s="29">
        <f>COUNTIF(D111:H111,"&lt;&gt;") * 5 -SUM(D111:H111)</f>
        <v>0</v>
      </c>
      <c r="Q112" s="29">
        <f t="shared" si="5"/>
        <v>0</v>
      </c>
      <c r="R112" s="29" t="s">
        <v>63</v>
      </c>
      <c r="S112" s="29" t="s">
        <v>63</v>
      </c>
      <c r="T112" s="30"/>
      <c r="U112" s="31"/>
      <c r="V112" s="31"/>
      <c r="W112" s="31"/>
      <c r="X112" s="31"/>
      <c r="Y112" s="31"/>
      <c r="Z112" s="31"/>
    </row>
    <row r="113" ht="15.75" customHeight="1">
      <c r="A113" s="33">
        <v>56.0</v>
      </c>
      <c r="B113" s="36" t="s">
        <v>63</v>
      </c>
      <c r="C113" s="36" t="s">
        <v>63</v>
      </c>
      <c r="D113" s="36"/>
      <c r="E113" s="36"/>
      <c r="F113" s="36"/>
      <c r="G113" s="36"/>
      <c r="H113" s="36"/>
      <c r="I113" s="36">
        <f>IF(K113&gt;K114,1,0)</f>
        <v>0</v>
      </c>
      <c r="J113" s="36">
        <f t="shared" si="1"/>
        <v>1</v>
      </c>
      <c r="K113" s="36">
        <f>IF(D113&gt;D114,1,0)+IF(E113&gt;E114,1,0)+IF(F113&gt;F114,1,0)+IF(G113&gt;G114,1,0)+IF(H113&gt;H114,1,0)</f>
        <v>0</v>
      </c>
      <c r="L113" s="36">
        <f t="shared" si="2"/>
        <v>0</v>
      </c>
      <c r="M113" s="36">
        <f>K114</f>
        <v>0</v>
      </c>
      <c r="N113" s="36">
        <f t="shared" si="3"/>
        <v>0</v>
      </c>
      <c r="O113" s="36">
        <f t="shared" si="4"/>
        <v>0</v>
      </c>
      <c r="P113" s="36">
        <f>COUNTIF(D114:H114,"&lt;&gt;") * 5 -SUM(D114:H114)</f>
        <v>0</v>
      </c>
      <c r="Q113" s="36">
        <f t="shared" si="5"/>
        <v>0</v>
      </c>
      <c r="R113" s="36" t="s">
        <v>63</v>
      </c>
      <c r="S113" s="36" t="s">
        <v>63</v>
      </c>
      <c r="T113" s="37"/>
      <c r="U113" s="38"/>
      <c r="V113" s="38"/>
      <c r="W113" s="38"/>
      <c r="X113" s="38"/>
      <c r="Y113" s="38"/>
      <c r="Z113" s="38"/>
    </row>
    <row r="114" ht="15.75" customHeight="1">
      <c r="A114" s="32"/>
      <c r="B114" s="36" t="s">
        <v>63</v>
      </c>
      <c r="C114" s="36" t="s">
        <v>63</v>
      </c>
      <c r="D114" s="36"/>
      <c r="E114" s="36"/>
      <c r="F114" s="36"/>
      <c r="G114" s="36"/>
      <c r="H114" s="36"/>
      <c r="I114" s="36">
        <f>IF(K114&gt;K113,1,0)</f>
        <v>0</v>
      </c>
      <c r="J114" s="36">
        <f t="shared" si="1"/>
        <v>1</v>
      </c>
      <c r="K114" s="36">
        <f>IF(D114&gt;D113,1,0)+IF(E114&gt;E113,1,0)+IF(F114&gt;F113,1,0)+IF(G114&gt;G113,1,0)+IF(H114&gt;H113,1,0)</f>
        <v>0</v>
      </c>
      <c r="L114" s="36">
        <f t="shared" si="2"/>
        <v>0</v>
      </c>
      <c r="M114" s="36">
        <f>K113</f>
        <v>0</v>
      </c>
      <c r="N114" s="36">
        <f t="shared" si="3"/>
        <v>0</v>
      </c>
      <c r="O114" s="36">
        <f t="shared" si="4"/>
        <v>0</v>
      </c>
      <c r="P114" s="36">
        <f>COUNTIF(D113:H113,"&lt;&gt;") * 5 -SUM(D113:H113)</f>
        <v>0</v>
      </c>
      <c r="Q114" s="36">
        <f t="shared" si="5"/>
        <v>0</v>
      </c>
      <c r="R114" s="36" t="s">
        <v>63</v>
      </c>
      <c r="S114" s="36" t="s">
        <v>63</v>
      </c>
      <c r="T114" s="37"/>
      <c r="U114" s="38"/>
      <c r="V114" s="38"/>
      <c r="W114" s="38"/>
      <c r="X114" s="38"/>
      <c r="Y114" s="38"/>
      <c r="Z114" s="38"/>
    </row>
    <row r="115" ht="15.75" customHeight="1">
      <c r="A115" s="26">
        <v>57.0</v>
      </c>
      <c r="B115" s="29" t="s">
        <v>63</v>
      </c>
      <c r="C115" s="29" t="s">
        <v>63</v>
      </c>
      <c r="D115" s="29"/>
      <c r="E115" s="29"/>
      <c r="F115" s="29"/>
      <c r="G115" s="29"/>
      <c r="H115" s="29"/>
      <c r="I115" s="29">
        <f>IF(K115&gt;K116,1,0)</f>
        <v>0</v>
      </c>
      <c r="J115" s="29">
        <f t="shared" si="1"/>
        <v>1</v>
      </c>
      <c r="K115" s="29">
        <f>IF(D115&gt;D116,1,0)+IF(E115&gt;E116,1,0)+IF(F115&gt;F116,1,0)+IF(G115&gt;G116,1,0)+IF(H115&gt;H116,1,0)</f>
        <v>0</v>
      </c>
      <c r="L115" s="29">
        <f t="shared" si="2"/>
        <v>0</v>
      </c>
      <c r="M115" s="29">
        <f>K116</f>
        <v>0</v>
      </c>
      <c r="N115" s="29">
        <f t="shared" si="3"/>
        <v>0</v>
      </c>
      <c r="O115" s="29">
        <f t="shared" si="4"/>
        <v>0</v>
      </c>
      <c r="P115" s="29">
        <f>COUNTIF(D116:H116,"&lt;&gt;") * 5 -SUM(D116:H116)</f>
        <v>0</v>
      </c>
      <c r="Q115" s="29">
        <f t="shared" si="5"/>
        <v>0</v>
      </c>
      <c r="R115" s="29" t="s">
        <v>63</v>
      </c>
      <c r="S115" s="29" t="s">
        <v>63</v>
      </c>
      <c r="T115" s="30"/>
      <c r="U115" s="31"/>
      <c r="V115" s="31"/>
      <c r="W115" s="31"/>
      <c r="X115" s="31"/>
      <c r="Y115" s="31"/>
      <c r="Z115" s="31"/>
    </row>
    <row r="116" ht="15.75" customHeight="1">
      <c r="A116" s="32"/>
      <c r="B116" s="29" t="s">
        <v>63</v>
      </c>
      <c r="C116" s="29" t="s">
        <v>63</v>
      </c>
      <c r="D116" s="29"/>
      <c r="E116" s="29"/>
      <c r="F116" s="29"/>
      <c r="G116" s="29"/>
      <c r="H116" s="29"/>
      <c r="I116" s="29">
        <f>IF(K116&gt;K115,1,0)</f>
        <v>0</v>
      </c>
      <c r="J116" s="29">
        <f t="shared" si="1"/>
        <v>1</v>
      </c>
      <c r="K116" s="29">
        <f>IF(D116&gt;D115,1,0)+IF(E116&gt;E115,1,0)+IF(F116&gt;F115,1,0)+IF(G116&gt;G115,1,0)+IF(H116&gt;H115,1,0)</f>
        <v>0</v>
      </c>
      <c r="L116" s="29">
        <f t="shared" si="2"/>
        <v>0</v>
      </c>
      <c r="M116" s="29">
        <f>K115</f>
        <v>0</v>
      </c>
      <c r="N116" s="29">
        <f t="shared" si="3"/>
        <v>0</v>
      </c>
      <c r="O116" s="29">
        <f t="shared" si="4"/>
        <v>0</v>
      </c>
      <c r="P116" s="29">
        <f>COUNTIF(D115:H115,"&lt;&gt;") * 5 -SUM(D115:H115)</f>
        <v>0</v>
      </c>
      <c r="Q116" s="29">
        <f t="shared" si="5"/>
        <v>0</v>
      </c>
      <c r="R116" s="29" t="s">
        <v>63</v>
      </c>
      <c r="S116" s="29" t="s">
        <v>63</v>
      </c>
      <c r="T116" s="30"/>
      <c r="U116" s="31"/>
      <c r="V116" s="31"/>
      <c r="W116" s="31"/>
      <c r="X116" s="31"/>
      <c r="Y116" s="31"/>
      <c r="Z116" s="31"/>
    </row>
    <row r="117" ht="15.75" customHeight="1">
      <c r="A117" s="33">
        <v>58.0</v>
      </c>
      <c r="B117" s="36" t="s">
        <v>63</v>
      </c>
      <c r="C117" s="36" t="s">
        <v>63</v>
      </c>
      <c r="D117" s="36"/>
      <c r="E117" s="36"/>
      <c r="F117" s="36"/>
      <c r="G117" s="36"/>
      <c r="H117" s="36"/>
      <c r="I117" s="36">
        <f>IF(K117&gt;K118,1,0)</f>
        <v>0</v>
      </c>
      <c r="J117" s="36">
        <f t="shared" si="1"/>
        <v>1</v>
      </c>
      <c r="K117" s="36">
        <f>IF(D117&gt;D118,1,0)+IF(E117&gt;E118,1,0)+IF(F117&gt;F118,1,0)+IF(G117&gt;G118,1,0)+IF(H117&gt;H118,1,0)</f>
        <v>0</v>
      </c>
      <c r="L117" s="36">
        <f t="shared" si="2"/>
        <v>0</v>
      </c>
      <c r="M117" s="36">
        <f>K118</f>
        <v>0</v>
      </c>
      <c r="N117" s="36">
        <f t="shared" si="3"/>
        <v>0</v>
      </c>
      <c r="O117" s="36">
        <f t="shared" si="4"/>
        <v>0</v>
      </c>
      <c r="P117" s="36">
        <f>COUNTIF(D118:H118,"&lt;&gt;") * 5 -SUM(D118:H118)</f>
        <v>0</v>
      </c>
      <c r="Q117" s="36">
        <f t="shared" si="5"/>
        <v>0</v>
      </c>
      <c r="R117" s="36" t="s">
        <v>63</v>
      </c>
      <c r="S117" s="36" t="s">
        <v>63</v>
      </c>
      <c r="T117" s="37"/>
      <c r="U117" s="38"/>
      <c r="V117" s="38"/>
      <c r="W117" s="38"/>
      <c r="X117" s="38"/>
      <c r="Y117" s="38"/>
      <c r="Z117" s="38"/>
    </row>
    <row r="118" ht="15.75" customHeight="1">
      <c r="A118" s="32"/>
      <c r="B118" s="36" t="s">
        <v>63</v>
      </c>
      <c r="C118" s="36" t="s">
        <v>63</v>
      </c>
      <c r="D118" s="36"/>
      <c r="E118" s="36"/>
      <c r="F118" s="36"/>
      <c r="G118" s="36"/>
      <c r="H118" s="36"/>
      <c r="I118" s="36">
        <f>IF(K118&gt;K117,1,0)</f>
        <v>0</v>
      </c>
      <c r="J118" s="36">
        <f t="shared" si="1"/>
        <v>1</v>
      </c>
      <c r="K118" s="36">
        <f>IF(D118&gt;D117,1,0)+IF(E118&gt;E117,1,0)+IF(F118&gt;F117,1,0)+IF(G118&gt;G117,1,0)+IF(H118&gt;H117,1,0)</f>
        <v>0</v>
      </c>
      <c r="L118" s="36">
        <f t="shared" si="2"/>
        <v>0</v>
      </c>
      <c r="M118" s="36">
        <f>K117</f>
        <v>0</v>
      </c>
      <c r="N118" s="36">
        <f t="shared" si="3"/>
        <v>0</v>
      </c>
      <c r="O118" s="36">
        <f t="shared" si="4"/>
        <v>0</v>
      </c>
      <c r="P118" s="36">
        <f>COUNTIF(D117:H117,"&lt;&gt;") * 5 -SUM(D117:H117)</f>
        <v>0</v>
      </c>
      <c r="Q118" s="36">
        <f t="shared" si="5"/>
        <v>0</v>
      </c>
      <c r="R118" s="36" t="s">
        <v>63</v>
      </c>
      <c r="S118" s="36" t="s">
        <v>63</v>
      </c>
      <c r="T118" s="37"/>
      <c r="U118" s="38"/>
      <c r="V118" s="38"/>
      <c r="W118" s="38"/>
      <c r="X118" s="38"/>
      <c r="Y118" s="38"/>
      <c r="Z118" s="38"/>
    </row>
    <row r="119" ht="15.75" customHeight="1">
      <c r="A119" s="26">
        <v>59.0</v>
      </c>
      <c r="B119" s="29" t="s">
        <v>63</v>
      </c>
      <c r="C119" s="29" t="s">
        <v>63</v>
      </c>
      <c r="D119" s="29"/>
      <c r="E119" s="29"/>
      <c r="F119" s="29"/>
      <c r="G119" s="29"/>
      <c r="H119" s="29"/>
      <c r="I119" s="29">
        <f>IF(K119&gt;K120,1,0)</f>
        <v>0</v>
      </c>
      <c r="J119" s="29">
        <f t="shared" si="1"/>
        <v>1</v>
      </c>
      <c r="K119" s="29">
        <f>IF(D119&gt;D120,1,0)+IF(E119&gt;E120,1,0)+IF(F119&gt;F120,1,0)+IF(G119&gt;G120,1,0)+IF(H119&gt;H120,1,0)</f>
        <v>0</v>
      </c>
      <c r="L119" s="29">
        <f t="shared" si="2"/>
        <v>0</v>
      </c>
      <c r="M119" s="29">
        <f>K120</f>
        <v>0</v>
      </c>
      <c r="N119" s="29">
        <f t="shared" si="3"/>
        <v>0</v>
      </c>
      <c r="O119" s="29">
        <f t="shared" si="4"/>
        <v>0</v>
      </c>
      <c r="P119" s="29">
        <f>COUNTIF(D120:H120,"&lt;&gt;") * 5 -SUM(D120:H120)</f>
        <v>0</v>
      </c>
      <c r="Q119" s="29">
        <f t="shared" si="5"/>
        <v>0</v>
      </c>
      <c r="R119" s="29" t="s">
        <v>63</v>
      </c>
      <c r="S119" s="29" t="s">
        <v>63</v>
      </c>
      <c r="T119" s="30"/>
      <c r="U119" s="31"/>
      <c r="V119" s="31"/>
      <c r="W119" s="31"/>
      <c r="X119" s="31"/>
      <c r="Y119" s="31"/>
      <c r="Z119" s="31"/>
    </row>
    <row r="120" ht="15.75" customHeight="1">
      <c r="A120" s="32"/>
      <c r="B120" s="29" t="s">
        <v>63</v>
      </c>
      <c r="C120" s="29" t="s">
        <v>63</v>
      </c>
      <c r="D120" s="29"/>
      <c r="E120" s="29"/>
      <c r="F120" s="29"/>
      <c r="G120" s="29"/>
      <c r="H120" s="29"/>
      <c r="I120" s="29">
        <f>IF(K120&gt;K119,1,0)</f>
        <v>0</v>
      </c>
      <c r="J120" s="29">
        <f t="shared" si="1"/>
        <v>1</v>
      </c>
      <c r="K120" s="29">
        <f>IF(D120&gt;D119,1,0)+IF(E120&gt;E119,1,0)+IF(F120&gt;F119,1,0)+IF(G120&gt;G119,1,0)+IF(H120&gt;H119,1,0)</f>
        <v>0</v>
      </c>
      <c r="L120" s="29">
        <f t="shared" si="2"/>
        <v>0</v>
      </c>
      <c r="M120" s="29">
        <f>K119</f>
        <v>0</v>
      </c>
      <c r="N120" s="29">
        <f t="shared" si="3"/>
        <v>0</v>
      </c>
      <c r="O120" s="29">
        <f t="shared" si="4"/>
        <v>0</v>
      </c>
      <c r="P120" s="29">
        <f>COUNTIF(D119:H119,"&lt;&gt;") * 5 -SUM(D119:H119)</f>
        <v>0</v>
      </c>
      <c r="Q120" s="29">
        <f t="shared" si="5"/>
        <v>0</v>
      </c>
      <c r="R120" s="29" t="s">
        <v>63</v>
      </c>
      <c r="S120" s="29" t="s">
        <v>63</v>
      </c>
      <c r="T120" s="30"/>
      <c r="U120" s="31"/>
      <c r="V120" s="31"/>
      <c r="W120" s="31"/>
      <c r="X120" s="31"/>
      <c r="Y120" s="31"/>
      <c r="Z120" s="31"/>
    </row>
    <row r="121" ht="15.75" customHeight="1">
      <c r="A121" s="33">
        <v>60.0</v>
      </c>
      <c r="B121" s="36" t="s">
        <v>63</v>
      </c>
      <c r="C121" s="36" t="s">
        <v>63</v>
      </c>
      <c r="D121" s="36"/>
      <c r="E121" s="36"/>
      <c r="F121" s="36"/>
      <c r="G121" s="36"/>
      <c r="H121" s="36"/>
      <c r="I121" s="36">
        <f>IF(K121&gt;K122,1,0)</f>
        <v>0</v>
      </c>
      <c r="J121" s="36">
        <f t="shared" si="1"/>
        <v>1</v>
      </c>
      <c r="K121" s="36">
        <f>IF(D121&gt;D122,1,0)+IF(E121&gt;E122,1,0)+IF(F121&gt;F122,1,0)+IF(G121&gt;G122,1,0)+IF(H121&gt;H122,1,0)</f>
        <v>0</v>
      </c>
      <c r="L121" s="36">
        <f t="shared" si="2"/>
        <v>0</v>
      </c>
      <c r="M121" s="36">
        <f>K122</f>
        <v>0</v>
      </c>
      <c r="N121" s="36">
        <f t="shared" si="3"/>
        <v>0</v>
      </c>
      <c r="O121" s="36">
        <f t="shared" si="4"/>
        <v>0</v>
      </c>
      <c r="P121" s="36">
        <f>COUNTIF(D122:H122,"&lt;&gt;") * 5 -SUM(D122:H122)</f>
        <v>0</v>
      </c>
      <c r="Q121" s="36">
        <f t="shared" si="5"/>
        <v>0</v>
      </c>
      <c r="R121" s="36" t="s">
        <v>63</v>
      </c>
      <c r="S121" s="36" t="s">
        <v>63</v>
      </c>
      <c r="T121" s="37"/>
      <c r="U121" s="38"/>
      <c r="V121" s="38"/>
      <c r="W121" s="38"/>
      <c r="X121" s="38"/>
      <c r="Y121" s="38"/>
      <c r="Z121" s="38"/>
    </row>
    <row r="122" ht="15.75" customHeight="1">
      <c r="A122" s="32"/>
      <c r="B122" s="36" t="s">
        <v>63</v>
      </c>
      <c r="C122" s="36" t="s">
        <v>63</v>
      </c>
      <c r="D122" s="36"/>
      <c r="E122" s="36"/>
      <c r="F122" s="36"/>
      <c r="G122" s="36"/>
      <c r="H122" s="36"/>
      <c r="I122" s="36">
        <f>IF(K122&gt;K121,1,0)</f>
        <v>0</v>
      </c>
      <c r="J122" s="36">
        <f t="shared" si="1"/>
        <v>1</v>
      </c>
      <c r="K122" s="36">
        <f>IF(D122&gt;D121,1,0)+IF(E122&gt;E121,1,0)+IF(F122&gt;F121,1,0)+IF(G122&gt;G121,1,0)+IF(H122&gt;H121,1,0)</f>
        <v>0</v>
      </c>
      <c r="L122" s="36">
        <f t="shared" si="2"/>
        <v>0</v>
      </c>
      <c r="M122" s="36">
        <f>K121</f>
        <v>0</v>
      </c>
      <c r="N122" s="36">
        <f t="shared" si="3"/>
        <v>0</v>
      </c>
      <c r="O122" s="36">
        <f t="shared" si="4"/>
        <v>0</v>
      </c>
      <c r="P122" s="36">
        <f>COUNTIF(D121:H121,"&lt;&gt;") * 5 -SUM(D121:H121)</f>
        <v>0</v>
      </c>
      <c r="Q122" s="36">
        <f t="shared" si="5"/>
        <v>0</v>
      </c>
      <c r="R122" s="36" t="s">
        <v>63</v>
      </c>
      <c r="S122" s="36" t="s">
        <v>63</v>
      </c>
      <c r="T122" s="37"/>
      <c r="U122" s="38"/>
      <c r="V122" s="38"/>
      <c r="W122" s="38"/>
      <c r="X122" s="38"/>
      <c r="Y122" s="38"/>
      <c r="Z122" s="38"/>
    </row>
    <row r="123" ht="15.75" customHeight="1">
      <c r="T123" s="22"/>
    </row>
    <row r="124" ht="15.75" customHeight="1">
      <c r="T124" s="22"/>
    </row>
    <row r="125" ht="15.75" customHeight="1">
      <c r="T125" s="22"/>
    </row>
    <row r="126" ht="15.75" customHeight="1">
      <c r="T126" s="22"/>
    </row>
    <row r="127" ht="15.75" customHeight="1">
      <c r="T127" s="22"/>
    </row>
    <row r="128" ht="15.75" customHeight="1">
      <c r="T128" s="22"/>
    </row>
    <row r="129" ht="15.75" customHeight="1">
      <c r="T129" s="22"/>
    </row>
    <row r="130" ht="15.75" customHeight="1">
      <c r="T130" s="22"/>
    </row>
    <row r="131" ht="15.75" customHeight="1">
      <c r="T131" s="22"/>
    </row>
    <row r="132" ht="15.75" customHeight="1">
      <c r="T132" s="22"/>
    </row>
    <row r="133" ht="15.75" customHeight="1">
      <c r="T133" s="22"/>
    </row>
    <row r="134" ht="15.75" customHeight="1">
      <c r="T134" s="22"/>
    </row>
    <row r="135" ht="15.75" customHeight="1">
      <c r="T135" s="22"/>
    </row>
    <row r="136" ht="15.75" customHeight="1">
      <c r="T136" s="22"/>
    </row>
    <row r="137" ht="15.75" customHeight="1">
      <c r="T137" s="22"/>
    </row>
    <row r="138" ht="15.75" customHeight="1">
      <c r="T138" s="22"/>
    </row>
    <row r="139" ht="15.75" customHeight="1">
      <c r="T139" s="22"/>
    </row>
    <row r="140" ht="15.75" customHeight="1">
      <c r="T140" s="22"/>
    </row>
    <row r="141" ht="15.75" customHeight="1">
      <c r="T141" s="22"/>
    </row>
    <row r="142" ht="15.75" customHeight="1">
      <c r="T142" s="22"/>
    </row>
    <row r="143" ht="15.75" customHeight="1">
      <c r="T143" s="22"/>
    </row>
    <row r="144" ht="15.75" customHeight="1">
      <c r="T144" s="22"/>
    </row>
    <row r="145" ht="15.75" customHeight="1">
      <c r="T145" s="22"/>
    </row>
    <row r="146" ht="15.75" customHeight="1">
      <c r="T146" s="22"/>
    </row>
    <row r="147" ht="15.75" customHeight="1">
      <c r="T147" s="22"/>
    </row>
    <row r="148" ht="15.75" customHeight="1">
      <c r="T148" s="22"/>
    </row>
    <row r="149" ht="15.75" customHeight="1">
      <c r="T149" s="22"/>
    </row>
    <row r="150" ht="15.75" customHeight="1">
      <c r="T150" s="22"/>
    </row>
    <row r="151" ht="15.75" customHeight="1">
      <c r="T151" s="22"/>
    </row>
    <row r="152" ht="15.75" customHeight="1">
      <c r="T152" s="22"/>
    </row>
    <row r="153" ht="15.75" customHeight="1">
      <c r="T153" s="22"/>
    </row>
    <row r="154" ht="15.75" customHeight="1">
      <c r="T154" s="22"/>
    </row>
    <row r="155" ht="15.75" customHeight="1">
      <c r="T155" s="22"/>
    </row>
    <row r="156" ht="15.75" customHeight="1">
      <c r="T156" s="22"/>
    </row>
    <row r="157" ht="15.75" customHeight="1">
      <c r="T157" s="22"/>
    </row>
    <row r="158" ht="15.75" customHeight="1">
      <c r="T158" s="22"/>
    </row>
    <row r="159" ht="15.75" customHeight="1">
      <c r="T159" s="22"/>
    </row>
    <row r="160" ht="15.75" customHeight="1">
      <c r="T160" s="22"/>
    </row>
    <row r="161" ht="15.75" customHeight="1">
      <c r="T161" s="22"/>
    </row>
    <row r="162" ht="15.75" customHeight="1">
      <c r="T162" s="22"/>
    </row>
    <row r="163" ht="15.75" customHeight="1">
      <c r="T163" s="22"/>
    </row>
    <row r="164" ht="15.75" customHeight="1">
      <c r="T164" s="22"/>
    </row>
    <row r="165" ht="15.75" customHeight="1">
      <c r="T165" s="22"/>
    </row>
    <row r="166" ht="15.75" customHeight="1">
      <c r="T166" s="22"/>
    </row>
    <row r="167" ht="15.75" customHeight="1">
      <c r="T167" s="22"/>
    </row>
    <row r="168" ht="15.75" customHeight="1">
      <c r="T168" s="22"/>
    </row>
    <row r="169" ht="15.75" customHeight="1">
      <c r="T169" s="22"/>
    </row>
    <row r="170" ht="15.75" customHeight="1">
      <c r="T170" s="22"/>
    </row>
    <row r="171" ht="15.75" customHeight="1">
      <c r="T171" s="22"/>
    </row>
    <row r="172" ht="15.75" customHeight="1">
      <c r="T172" s="22"/>
    </row>
    <row r="173" ht="15.75" customHeight="1">
      <c r="T173" s="22"/>
    </row>
    <row r="174" ht="15.75" customHeight="1">
      <c r="T174" s="22"/>
    </row>
    <row r="175" ht="15.75" customHeight="1">
      <c r="T175" s="22"/>
    </row>
    <row r="176" ht="15.75" customHeight="1">
      <c r="T176" s="22"/>
    </row>
    <row r="177" ht="15.75" customHeight="1">
      <c r="T177" s="22"/>
    </row>
    <row r="178" ht="15.75" customHeight="1">
      <c r="T178" s="22"/>
    </row>
    <row r="179" ht="15.75" customHeight="1">
      <c r="T179" s="22"/>
    </row>
    <row r="180" ht="15.75" customHeight="1">
      <c r="T180" s="22"/>
    </row>
    <row r="181" ht="15.75" customHeight="1">
      <c r="T181" s="22"/>
    </row>
    <row r="182" ht="15.75" customHeight="1">
      <c r="T182" s="22"/>
    </row>
    <row r="183" ht="15.75" customHeight="1">
      <c r="T183" s="22"/>
    </row>
    <row r="184" ht="15.75" customHeight="1">
      <c r="T184" s="22"/>
    </row>
    <row r="185" ht="15.75" customHeight="1">
      <c r="T185" s="22"/>
    </row>
    <row r="186" ht="15.75" customHeight="1">
      <c r="T186" s="22"/>
    </row>
    <row r="187" ht="15.75" customHeight="1">
      <c r="T187" s="22"/>
    </row>
    <row r="188" ht="15.75" customHeight="1">
      <c r="T188" s="22"/>
    </row>
    <row r="189" ht="15.75" customHeight="1">
      <c r="T189" s="22"/>
    </row>
    <row r="190" ht="15.75" customHeight="1">
      <c r="T190" s="22"/>
    </row>
    <row r="191" ht="15.75" customHeight="1">
      <c r="T191" s="22"/>
    </row>
    <row r="192" ht="15.75" customHeight="1">
      <c r="T192" s="22"/>
    </row>
    <row r="193" ht="15.75" customHeight="1">
      <c r="T193" s="22"/>
    </row>
    <row r="194" ht="15.75" customHeight="1">
      <c r="T194" s="22"/>
    </row>
    <row r="195" ht="15.75" customHeight="1">
      <c r="T195" s="22"/>
    </row>
    <row r="196" ht="15.75" customHeight="1">
      <c r="T196" s="22"/>
    </row>
    <row r="197" ht="15.75" customHeight="1">
      <c r="T197" s="22"/>
    </row>
    <row r="198" ht="15.75" customHeight="1">
      <c r="T198" s="22"/>
    </row>
    <row r="199" ht="15.75" customHeight="1">
      <c r="T199" s="22"/>
    </row>
    <row r="200" ht="15.75" customHeight="1">
      <c r="T200" s="22"/>
    </row>
    <row r="201" ht="15.75" customHeight="1">
      <c r="T201" s="22"/>
    </row>
    <row r="202" ht="15.75" customHeight="1">
      <c r="T202" s="22"/>
    </row>
    <row r="203" ht="15.75" customHeight="1">
      <c r="T203" s="22"/>
    </row>
    <row r="204" ht="15.75" customHeight="1">
      <c r="T204" s="22"/>
    </row>
    <row r="205" ht="15.75" customHeight="1">
      <c r="T205" s="22"/>
    </row>
    <row r="206" ht="15.75" customHeight="1">
      <c r="T206" s="22"/>
    </row>
    <row r="207" ht="15.75" customHeight="1">
      <c r="T207" s="22"/>
    </row>
    <row r="208" ht="15.75" customHeight="1">
      <c r="T208" s="22"/>
    </row>
    <row r="209" ht="15.75" customHeight="1">
      <c r="T209" s="22"/>
    </row>
    <row r="210" ht="15.75" customHeight="1">
      <c r="T210" s="22"/>
    </row>
    <row r="211" ht="15.75" customHeight="1">
      <c r="T211" s="22"/>
    </row>
    <row r="212" ht="15.75" customHeight="1">
      <c r="T212" s="22"/>
    </row>
    <row r="213" ht="15.75" customHeight="1">
      <c r="T213" s="22"/>
    </row>
    <row r="214" ht="15.75" customHeight="1">
      <c r="T214" s="22"/>
    </row>
    <row r="215" ht="15.75" customHeight="1">
      <c r="T215" s="22"/>
    </row>
    <row r="216" ht="15.75" customHeight="1">
      <c r="T216" s="22"/>
    </row>
    <row r="217" ht="15.75" customHeight="1">
      <c r="T217" s="22"/>
    </row>
    <row r="218" ht="15.75" customHeight="1">
      <c r="T218" s="22"/>
    </row>
    <row r="219" ht="15.75" customHeight="1">
      <c r="T219" s="22"/>
    </row>
    <row r="220" ht="15.75" customHeight="1">
      <c r="T220" s="22"/>
    </row>
    <row r="221" ht="15.75" customHeight="1">
      <c r="T221" s="22"/>
    </row>
    <row r="222" ht="15.75" customHeight="1">
      <c r="T222" s="22"/>
    </row>
    <row r="223" ht="15.75" customHeight="1">
      <c r="T223" s="22"/>
    </row>
    <row r="224" ht="15.75" customHeight="1">
      <c r="T224" s="22"/>
    </row>
    <row r="225" ht="15.75" customHeight="1">
      <c r="T225" s="22"/>
    </row>
    <row r="226" ht="15.75" customHeight="1">
      <c r="T226" s="22"/>
    </row>
    <row r="227" ht="15.75" customHeight="1">
      <c r="T227" s="22"/>
    </row>
    <row r="228" ht="15.75" customHeight="1">
      <c r="T228" s="22"/>
    </row>
    <row r="229" ht="15.75" customHeight="1">
      <c r="T229" s="22"/>
    </row>
    <row r="230" ht="15.75" customHeight="1">
      <c r="T230" s="22"/>
    </row>
    <row r="231" ht="15.75" customHeight="1">
      <c r="T231" s="22"/>
    </row>
    <row r="232" ht="15.75" customHeight="1">
      <c r="T232" s="22"/>
    </row>
    <row r="233" ht="15.75" customHeight="1">
      <c r="T233" s="22"/>
    </row>
    <row r="234" ht="15.75" customHeight="1">
      <c r="T234" s="22"/>
    </row>
    <row r="235" ht="15.75" customHeight="1">
      <c r="T235" s="22"/>
    </row>
    <row r="236" ht="15.75" customHeight="1">
      <c r="T236" s="22"/>
    </row>
    <row r="237" ht="15.75" customHeight="1">
      <c r="T237" s="22"/>
    </row>
    <row r="238" ht="15.75" customHeight="1">
      <c r="T238" s="22"/>
    </row>
    <row r="239" ht="15.75" customHeight="1">
      <c r="T239" s="22"/>
    </row>
    <row r="240" ht="15.75" customHeight="1">
      <c r="T240" s="22"/>
    </row>
    <row r="241" ht="15.75" customHeight="1">
      <c r="T241" s="22"/>
    </row>
    <row r="242" ht="15.75" customHeight="1">
      <c r="T242" s="22"/>
    </row>
    <row r="243" ht="15.75" customHeight="1">
      <c r="T243" s="22"/>
    </row>
    <row r="244" ht="15.75" customHeight="1">
      <c r="T244" s="22"/>
    </row>
    <row r="245" ht="15.75" customHeight="1">
      <c r="T245" s="22"/>
    </row>
    <row r="246" ht="15.75" customHeight="1">
      <c r="T246" s="22"/>
    </row>
    <row r="247" ht="15.75" customHeight="1">
      <c r="T247" s="22"/>
    </row>
    <row r="248" ht="15.75" customHeight="1">
      <c r="T248" s="22"/>
    </row>
    <row r="249" ht="15.75" customHeight="1">
      <c r="T249" s="22"/>
    </row>
    <row r="250" ht="15.75" customHeight="1">
      <c r="T250" s="22"/>
    </row>
    <row r="251" ht="15.75" customHeight="1">
      <c r="T251" s="22"/>
    </row>
    <row r="252" ht="15.75" customHeight="1">
      <c r="T252" s="22"/>
    </row>
    <row r="253" ht="15.75" customHeight="1">
      <c r="T253" s="22"/>
    </row>
    <row r="254" ht="15.75" customHeight="1">
      <c r="T254" s="22"/>
    </row>
    <row r="255" ht="15.75" customHeight="1">
      <c r="T255" s="22"/>
    </row>
    <row r="256" ht="15.75" customHeight="1">
      <c r="T256" s="22"/>
    </row>
    <row r="257" ht="15.75" customHeight="1">
      <c r="T257" s="22"/>
    </row>
    <row r="258" ht="15.75" customHeight="1">
      <c r="T258" s="22"/>
    </row>
    <row r="259" ht="15.75" customHeight="1">
      <c r="T259" s="22"/>
    </row>
    <row r="260" ht="15.75" customHeight="1">
      <c r="T260" s="22"/>
    </row>
    <row r="261" ht="15.75" customHeight="1">
      <c r="T261" s="22"/>
    </row>
    <row r="262" ht="15.75" customHeight="1">
      <c r="T262" s="22"/>
    </row>
    <row r="263" ht="15.75" customHeight="1">
      <c r="T263" s="22"/>
    </row>
    <row r="264" ht="15.75" customHeight="1">
      <c r="T264" s="22"/>
    </row>
    <row r="265" ht="15.75" customHeight="1">
      <c r="T265" s="22"/>
    </row>
    <row r="266" ht="15.75" customHeight="1">
      <c r="T266" s="22"/>
    </row>
    <row r="267" ht="15.75" customHeight="1">
      <c r="T267" s="22"/>
    </row>
    <row r="268" ht="15.75" customHeight="1">
      <c r="T268" s="22"/>
    </row>
    <row r="269" ht="15.75" customHeight="1">
      <c r="T269" s="22"/>
    </row>
    <row r="270" ht="15.75" customHeight="1">
      <c r="T270" s="22"/>
    </row>
    <row r="271" ht="15.75" customHeight="1">
      <c r="T271" s="22"/>
    </row>
    <row r="272" ht="15.75" customHeight="1">
      <c r="T272" s="22"/>
    </row>
    <row r="273" ht="15.75" customHeight="1">
      <c r="T273" s="22"/>
    </row>
    <row r="274" ht="15.75" customHeight="1">
      <c r="T274" s="22"/>
    </row>
    <row r="275" ht="15.75" customHeight="1">
      <c r="T275" s="22"/>
    </row>
    <row r="276" ht="15.75" customHeight="1">
      <c r="T276" s="22"/>
    </row>
    <row r="277" ht="15.75" customHeight="1">
      <c r="T277" s="22"/>
    </row>
    <row r="278" ht="15.75" customHeight="1">
      <c r="T278" s="22"/>
    </row>
    <row r="279" ht="15.75" customHeight="1">
      <c r="T279" s="22"/>
    </row>
    <row r="280" ht="15.75" customHeight="1">
      <c r="T280" s="22"/>
    </row>
    <row r="281" ht="15.75" customHeight="1">
      <c r="T281" s="22"/>
    </row>
    <row r="282" ht="15.75" customHeight="1">
      <c r="T282" s="22"/>
    </row>
    <row r="283" ht="15.75" customHeight="1">
      <c r="T283" s="22"/>
    </row>
    <row r="284" ht="15.75" customHeight="1">
      <c r="T284" s="22"/>
    </row>
    <row r="285" ht="15.75" customHeight="1">
      <c r="T285" s="22"/>
    </row>
    <row r="286" ht="15.75" customHeight="1">
      <c r="T286" s="22"/>
    </row>
    <row r="287" ht="15.75" customHeight="1">
      <c r="T287" s="22"/>
    </row>
    <row r="288" ht="15.75" customHeight="1">
      <c r="T288" s="22"/>
    </row>
    <row r="289" ht="15.75" customHeight="1">
      <c r="T289" s="22"/>
    </row>
    <row r="290" ht="15.75" customHeight="1">
      <c r="T290" s="22"/>
    </row>
    <row r="291" ht="15.75" customHeight="1">
      <c r="T291" s="22"/>
    </row>
    <row r="292" ht="15.75" customHeight="1">
      <c r="T292" s="22"/>
    </row>
    <row r="293" ht="15.75" customHeight="1">
      <c r="T293" s="22"/>
    </row>
    <row r="294" ht="15.75" customHeight="1">
      <c r="T294" s="22"/>
    </row>
    <row r="295" ht="15.75" customHeight="1">
      <c r="T295" s="22"/>
    </row>
    <row r="296" ht="15.75" customHeight="1">
      <c r="T296" s="22"/>
    </row>
    <row r="297" ht="15.75" customHeight="1">
      <c r="T297" s="22"/>
    </row>
    <row r="298" ht="15.75" customHeight="1">
      <c r="T298" s="22"/>
    </row>
    <row r="299" ht="15.75" customHeight="1">
      <c r="T299" s="22"/>
    </row>
    <row r="300" ht="15.75" customHeight="1">
      <c r="T300" s="22"/>
    </row>
    <row r="301" ht="15.75" customHeight="1">
      <c r="T301" s="22"/>
    </row>
    <row r="302" ht="15.75" customHeight="1">
      <c r="T302" s="22"/>
    </row>
    <row r="303" ht="15.75" customHeight="1">
      <c r="T303" s="22"/>
    </row>
    <row r="304" ht="15.75" customHeight="1">
      <c r="T304" s="22"/>
    </row>
    <row r="305" ht="15.75" customHeight="1">
      <c r="T305" s="22"/>
    </row>
    <row r="306" ht="15.75" customHeight="1">
      <c r="T306" s="22"/>
    </row>
    <row r="307" ht="15.75" customHeight="1">
      <c r="T307" s="22"/>
    </row>
    <row r="308" ht="15.75" customHeight="1">
      <c r="T308" s="22"/>
    </row>
    <row r="309" ht="15.75" customHeight="1">
      <c r="T309" s="22"/>
    </row>
    <row r="310" ht="15.75" customHeight="1">
      <c r="T310" s="22"/>
    </row>
    <row r="311" ht="15.75" customHeight="1">
      <c r="T311" s="22"/>
    </row>
    <row r="312" ht="15.75" customHeight="1">
      <c r="T312" s="22"/>
    </row>
    <row r="313" ht="15.75" customHeight="1">
      <c r="T313" s="22"/>
    </row>
    <row r="314" ht="15.75" customHeight="1">
      <c r="T314" s="22"/>
    </row>
    <row r="315" ht="15.75" customHeight="1">
      <c r="T315" s="22"/>
    </row>
    <row r="316" ht="15.75" customHeight="1">
      <c r="T316" s="22"/>
    </row>
    <row r="317" ht="15.75" customHeight="1">
      <c r="T317" s="22"/>
    </row>
    <row r="318" ht="15.75" customHeight="1">
      <c r="T318" s="22"/>
    </row>
    <row r="319" ht="15.75" customHeight="1">
      <c r="T319" s="22"/>
    </row>
    <row r="320" ht="15.75" customHeight="1">
      <c r="T320" s="22"/>
    </row>
    <row r="321" ht="15.75" customHeight="1">
      <c r="T321" s="22"/>
    </row>
    <row r="322" ht="15.75" customHeight="1">
      <c r="T322" s="22"/>
    </row>
    <row r="323" ht="15.75" customHeight="1">
      <c r="T323" s="22"/>
    </row>
    <row r="324" ht="15.75" customHeight="1">
      <c r="T324" s="22"/>
    </row>
    <row r="325" ht="15.75" customHeight="1">
      <c r="T325" s="22"/>
    </row>
    <row r="326" ht="15.75" customHeight="1">
      <c r="T326" s="22"/>
    </row>
    <row r="327" ht="15.75" customHeight="1">
      <c r="T327" s="22"/>
    </row>
    <row r="328" ht="15.75" customHeight="1">
      <c r="T328" s="22"/>
    </row>
    <row r="329" ht="15.75" customHeight="1">
      <c r="T329" s="22"/>
    </row>
    <row r="330" ht="15.75" customHeight="1">
      <c r="T330" s="22"/>
    </row>
    <row r="331" ht="15.75" customHeight="1">
      <c r="T331" s="22"/>
    </row>
    <row r="332" ht="15.75" customHeight="1">
      <c r="T332" s="22"/>
    </row>
    <row r="333" ht="15.75" customHeight="1">
      <c r="T333" s="22"/>
    </row>
    <row r="334" ht="15.75" customHeight="1">
      <c r="T334" s="22"/>
    </row>
    <row r="335" ht="15.75" customHeight="1">
      <c r="T335" s="22"/>
    </row>
    <row r="336" ht="15.75" customHeight="1">
      <c r="T336" s="22"/>
    </row>
    <row r="337" ht="15.75" customHeight="1">
      <c r="T337" s="22"/>
    </row>
    <row r="338" ht="15.75" customHeight="1">
      <c r="T338" s="22"/>
    </row>
    <row r="339" ht="15.75" customHeight="1">
      <c r="T339" s="22"/>
    </row>
    <row r="340" ht="15.75" customHeight="1">
      <c r="T340" s="22"/>
    </row>
    <row r="341" ht="15.75" customHeight="1">
      <c r="T341" s="22"/>
    </row>
    <row r="342" ht="15.75" customHeight="1">
      <c r="T342" s="22"/>
    </row>
    <row r="343" ht="15.75" customHeight="1">
      <c r="T343" s="22"/>
    </row>
    <row r="344" ht="15.75" customHeight="1">
      <c r="T344" s="22"/>
    </row>
    <row r="345" ht="15.75" customHeight="1">
      <c r="T345" s="22"/>
    </row>
    <row r="346" ht="15.75" customHeight="1">
      <c r="T346" s="22"/>
    </row>
    <row r="347" ht="15.75" customHeight="1">
      <c r="T347" s="22"/>
    </row>
    <row r="348" ht="15.75" customHeight="1">
      <c r="T348" s="22"/>
    </row>
    <row r="349" ht="15.75" customHeight="1">
      <c r="T349" s="22"/>
    </row>
    <row r="350" ht="15.75" customHeight="1">
      <c r="T350" s="22"/>
    </row>
    <row r="351" ht="15.75" customHeight="1">
      <c r="T351" s="22"/>
    </row>
    <row r="352" ht="15.75" customHeight="1">
      <c r="T352" s="22"/>
    </row>
    <row r="353" ht="15.75" customHeight="1">
      <c r="T353" s="22"/>
    </row>
    <row r="354" ht="15.75" customHeight="1">
      <c r="T354" s="22"/>
    </row>
    <row r="355" ht="15.75" customHeight="1">
      <c r="T355" s="22"/>
    </row>
    <row r="356" ht="15.75" customHeight="1">
      <c r="T356" s="22"/>
    </row>
    <row r="357" ht="15.75" customHeight="1">
      <c r="T357" s="22"/>
    </row>
    <row r="358" ht="15.75" customHeight="1">
      <c r="T358" s="22"/>
    </row>
    <row r="359" ht="15.75" customHeight="1">
      <c r="T359" s="22"/>
    </row>
    <row r="360" ht="15.75" customHeight="1">
      <c r="T360" s="22"/>
    </row>
    <row r="361" ht="15.75" customHeight="1">
      <c r="T361" s="22"/>
    </row>
    <row r="362" ht="15.75" customHeight="1">
      <c r="T362" s="22"/>
    </row>
    <row r="363" ht="15.75" customHeight="1">
      <c r="T363" s="22"/>
    </row>
    <row r="364" ht="15.75" customHeight="1">
      <c r="T364" s="22"/>
    </row>
    <row r="365" ht="15.75" customHeight="1">
      <c r="T365" s="22"/>
    </row>
    <row r="366" ht="15.75" customHeight="1">
      <c r="T366" s="22"/>
    </row>
    <row r="367" ht="15.75" customHeight="1">
      <c r="T367" s="22"/>
    </row>
    <row r="368" ht="15.75" customHeight="1">
      <c r="T368" s="22"/>
    </row>
    <row r="369" ht="15.75" customHeight="1">
      <c r="T369" s="22"/>
    </row>
    <row r="370" ht="15.75" customHeight="1">
      <c r="T370" s="22"/>
    </row>
    <row r="371" ht="15.75" customHeight="1">
      <c r="T371" s="22"/>
    </row>
    <row r="372" ht="15.75" customHeight="1">
      <c r="T372" s="22"/>
    </row>
    <row r="373" ht="15.75" customHeight="1">
      <c r="T373" s="22"/>
    </row>
    <row r="374" ht="15.75" customHeight="1">
      <c r="T374" s="22"/>
    </row>
    <row r="375" ht="15.75" customHeight="1">
      <c r="T375" s="22"/>
    </row>
    <row r="376" ht="15.75" customHeight="1">
      <c r="T376" s="22"/>
    </row>
    <row r="377" ht="15.75" customHeight="1">
      <c r="T377" s="22"/>
    </row>
    <row r="378" ht="15.75" customHeight="1">
      <c r="T378" s="22"/>
    </row>
    <row r="379" ht="15.75" customHeight="1">
      <c r="T379" s="22"/>
    </row>
    <row r="380" ht="15.75" customHeight="1">
      <c r="T380" s="22"/>
    </row>
    <row r="381" ht="15.75" customHeight="1">
      <c r="T381" s="22"/>
    </row>
    <row r="382" ht="15.75" customHeight="1">
      <c r="T382" s="22"/>
    </row>
    <row r="383" ht="15.75" customHeight="1">
      <c r="T383" s="22"/>
    </row>
    <row r="384" ht="15.75" customHeight="1">
      <c r="T384" s="22"/>
    </row>
    <row r="385" ht="15.75" customHeight="1">
      <c r="T385" s="22"/>
    </row>
    <row r="386" ht="15.75" customHeight="1">
      <c r="T386" s="22"/>
    </row>
    <row r="387" ht="15.75" customHeight="1">
      <c r="T387" s="22"/>
    </row>
    <row r="388" ht="15.75" customHeight="1">
      <c r="T388" s="22"/>
    </row>
    <row r="389" ht="15.75" customHeight="1">
      <c r="T389" s="22"/>
    </row>
    <row r="390" ht="15.75" customHeight="1">
      <c r="T390" s="22"/>
    </row>
    <row r="391" ht="15.75" customHeight="1">
      <c r="T391" s="22"/>
    </row>
    <row r="392" ht="15.75" customHeight="1">
      <c r="T392" s="22"/>
    </row>
    <row r="393" ht="15.75" customHeight="1">
      <c r="T393" s="22"/>
    </row>
    <row r="394" ht="15.75" customHeight="1">
      <c r="T394" s="22"/>
    </row>
    <row r="395" ht="15.75" customHeight="1">
      <c r="T395" s="22"/>
    </row>
    <row r="396" ht="15.75" customHeight="1">
      <c r="T396" s="22"/>
    </row>
    <row r="397" ht="15.75" customHeight="1">
      <c r="T397" s="22"/>
    </row>
    <row r="398" ht="15.75" customHeight="1">
      <c r="T398" s="22"/>
    </row>
    <row r="399" ht="15.75" customHeight="1">
      <c r="T399" s="22"/>
    </row>
    <row r="400" ht="15.75" customHeight="1">
      <c r="T400" s="22"/>
    </row>
    <row r="401" ht="15.75" customHeight="1">
      <c r="T401" s="22"/>
    </row>
    <row r="402" ht="15.75" customHeight="1">
      <c r="T402" s="22"/>
    </row>
    <row r="403" ht="15.75" customHeight="1">
      <c r="T403" s="22"/>
    </row>
    <row r="404" ht="15.75" customHeight="1">
      <c r="T404" s="22"/>
    </row>
    <row r="405" ht="15.75" customHeight="1">
      <c r="T405" s="22"/>
    </row>
    <row r="406" ht="15.75" customHeight="1">
      <c r="T406" s="22"/>
    </row>
    <row r="407" ht="15.75" customHeight="1">
      <c r="T407" s="22"/>
    </row>
    <row r="408" ht="15.75" customHeight="1">
      <c r="T408" s="22"/>
    </row>
    <row r="409" ht="15.75" customHeight="1">
      <c r="T409" s="22"/>
    </row>
    <row r="410" ht="15.75" customHeight="1">
      <c r="T410" s="22"/>
    </row>
    <row r="411" ht="15.75" customHeight="1">
      <c r="T411" s="22"/>
    </row>
    <row r="412" ht="15.75" customHeight="1">
      <c r="T412" s="22"/>
    </row>
    <row r="413" ht="15.75" customHeight="1">
      <c r="T413" s="22"/>
    </row>
    <row r="414" ht="15.75" customHeight="1">
      <c r="T414" s="22"/>
    </row>
    <row r="415" ht="15.75" customHeight="1">
      <c r="T415" s="22"/>
    </row>
    <row r="416" ht="15.75" customHeight="1">
      <c r="T416" s="22"/>
    </row>
    <row r="417" ht="15.75" customHeight="1">
      <c r="T417" s="22"/>
    </row>
    <row r="418" ht="15.75" customHeight="1">
      <c r="T418" s="22"/>
    </row>
    <row r="419" ht="15.75" customHeight="1">
      <c r="T419" s="22"/>
    </row>
    <row r="420" ht="15.75" customHeight="1">
      <c r="T420" s="22"/>
    </row>
    <row r="421" ht="15.75" customHeight="1">
      <c r="T421" s="22"/>
    </row>
    <row r="422" ht="15.75" customHeight="1">
      <c r="T422" s="22"/>
    </row>
    <row r="423" ht="15.75" customHeight="1">
      <c r="T423" s="22"/>
    </row>
    <row r="424" ht="15.75" customHeight="1">
      <c r="T424" s="22"/>
    </row>
    <row r="425" ht="15.75" customHeight="1">
      <c r="T425" s="22"/>
    </row>
    <row r="426" ht="15.75" customHeight="1">
      <c r="T426" s="22"/>
    </row>
    <row r="427" ht="15.75" customHeight="1">
      <c r="T427" s="22"/>
    </row>
    <row r="428" ht="15.75" customHeight="1">
      <c r="T428" s="22"/>
    </row>
    <row r="429" ht="15.75" customHeight="1">
      <c r="T429" s="22"/>
    </row>
    <row r="430" ht="15.75" customHeight="1">
      <c r="T430" s="22"/>
    </row>
    <row r="431" ht="15.75" customHeight="1">
      <c r="T431" s="22"/>
    </row>
    <row r="432" ht="15.75" customHeight="1">
      <c r="T432" s="22"/>
    </row>
    <row r="433" ht="15.75" customHeight="1">
      <c r="T433" s="22"/>
    </row>
    <row r="434" ht="15.75" customHeight="1">
      <c r="T434" s="22"/>
    </row>
    <row r="435" ht="15.75" customHeight="1">
      <c r="T435" s="22"/>
    </row>
    <row r="436" ht="15.75" customHeight="1">
      <c r="T436" s="22"/>
    </row>
    <row r="437" ht="15.75" customHeight="1">
      <c r="T437" s="22"/>
    </row>
    <row r="438" ht="15.75" customHeight="1">
      <c r="T438" s="22"/>
    </row>
    <row r="439" ht="15.75" customHeight="1">
      <c r="T439" s="22"/>
    </row>
    <row r="440" ht="15.75" customHeight="1">
      <c r="T440" s="22"/>
    </row>
    <row r="441" ht="15.75" customHeight="1">
      <c r="T441" s="22"/>
    </row>
    <row r="442" ht="15.75" customHeight="1">
      <c r="T442" s="22"/>
    </row>
    <row r="443" ht="15.75" customHeight="1">
      <c r="T443" s="22"/>
    </row>
    <row r="444" ht="15.75" customHeight="1">
      <c r="T444" s="22"/>
    </row>
    <row r="445" ht="15.75" customHeight="1">
      <c r="T445" s="22"/>
    </row>
    <row r="446" ht="15.75" customHeight="1">
      <c r="T446" s="22"/>
    </row>
    <row r="447" ht="15.75" customHeight="1">
      <c r="T447" s="22"/>
    </row>
    <row r="448" ht="15.75" customHeight="1">
      <c r="T448" s="22"/>
    </row>
    <row r="449" ht="15.75" customHeight="1">
      <c r="T449" s="22"/>
    </row>
    <row r="450" ht="15.75" customHeight="1">
      <c r="T450" s="22"/>
    </row>
    <row r="451" ht="15.75" customHeight="1">
      <c r="T451" s="22"/>
    </row>
    <row r="452" ht="15.75" customHeight="1">
      <c r="T452" s="22"/>
    </row>
    <row r="453" ht="15.75" customHeight="1">
      <c r="T453" s="22"/>
    </row>
    <row r="454" ht="15.75" customHeight="1">
      <c r="T454" s="22"/>
    </row>
    <row r="455" ht="15.75" customHeight="1">
      <c r="T455" s="22"/>
    </row>
    <row r="456" ht="15.75" customHeight="1">
      <c r="T456" s="22"/>
    </row>
    <row r="457" ht="15.75" customHeight="1">
      <c r="T457" s="22"/>
    </row>
    <row r="458" ht="15.75" customHeight="1">
      <c r="T458" s="22"/>
    </row>
    <row r="459" ht="15.75" customHeight="1">
      <c r="T459" s="22"/>
    </row>
    <row r="460" ht="15.75" customHeight="1">
      <c r="T460" s="22"/>
    </row>
    <row r="461" ht="15.75" customHeight="1">
      <c r="T461" s="22"/>
    </row>
    <row r="462" ht="15.75" customHeight="1">
      <c r="T462" s="22"/>
    </row>
    <row r="463" ht="15.75" customHeight="1">
      <c r="T463" s="22"/>
    </row>
    <row r="464" ht="15.75" customHeight="1">
      <c r="T464" s="22"/>
    </row>
    <row r="465" ht="15.75" customHeight="1">
      <c r="T465" s="22"/>
    </row>
    <row r="466" ht="15.75" customHeight="1">
      <c r="T466" s="22"/>
    </row>
    <row r="467" ht="15.75" customHeight="1">
      <c r="T467" s="22"/>
    </row>
    <row r="468" ht="15.75" customHeight="1">
      <c r="T468" s="22"/>
    </row>
    <row r="469" ht="15.75" customHeight="1">
      <c r="T469" s="22"/>
    </row>
    <row r="470" ht="15.75" customHeight="1">
      <c r="T470" s="22"/>
    </row>
    <row r="471" ht="15.75" customHeight="1">
      <c r="T471" s="22"/>
    </row>
    <row r="472" ht="15.75" customHeight="1">
      <c r="T472" s="22"/>
    </row>
    <row r="473" ht="15.75" customHeight="1">
      <c r="T473" s="22"/>
    </row>
    <row r="474" ht="15.75" customHeight="1">
      <c r="T474" s="22"/>
    </row>
    <row r="475" ht="15.75" customHeight="1">
      <c r="T475" s="22"/>
    </row>
    <row r="476" ht="15.75" customHeight="1">
      <c r="T476" s="22"/>
    </row>
    <row r="477" ht="15.75" customHeight="1">
      <c r="T477" s="22"/>
    </row>
    <row r="478" ht="15.75" customHeight="1">
      <c r="T478" s="22"/>
    </row>
    <row r="479" ht="15.75" customHeight="1">
      <c r="T479" s="22"/>
    </row>
    <row r="480" ht="15.75" customHeight="1">
      <c r="T480" s="22"/>
    </row>
    <row r="481" ht="15.75" customHeight="1">
      <c r="T481" s="22"/>
    </row>
    <row r="482" ht="15.75" customHeight="1">
      <c r="T482" s="22"/>
    </row>
    <row r="483" ht="15.75" customHeight="1">
      <c r="T483" s="22"/>
    </row>
    <row r="484" ht="15.75" customHeight="1">
      <c r="T484" s="22"/>
    </row>
    <row r="485" ht="15.75" customHeight="1">
      <c r="T485" s="22"/>
    </row>
    <row r="486" ht="15.75" customHeight="1">
      <c r="T486" s="22"/>
    </row>
    <row r="487" ht="15.75" customHeight="1">
      <c r="T487" s="22"/>
    </row>
    <row r="488" ht="15.75" customHeight="1">
      <c r="T488" s="22"/>
    </row>
    <row r="489" ht="15.75" customHeight="1">
      <c r="T489" s="22"/>
    </row>
    <row r="490" ht="15.75" customHeight="1">
      <c r="T490" s="22"/>
    </row>
    <row r="491" ht="15.75" customHeight="1">
      <c r="T491" s="22"/>
    </row>
    <row r="492" ht="15.75" customHeight="1">
      <c r="T492" s="22"/>
    </row>
    <row r="493" ht="15.75" customHeight="1">
      <c r="T493" s="22"/>
    </row>
    <row r="494" ht="15.75" customHeight="1">
      <c r="T494" s="22"/>
    </row>
    <row r="495" ht="15.75" customHeight="1">
      <c r="T495" s="22"/>
    </row>
    <row r="496" ht="15.75" customHeight="1">
      <c r="T496" s="22"/>
    </row>
    <row r="497" ht="15.75" customHeight="1">
      <c r="T497" s="22"/>
    </row>
    <row r="498" ht="15.75" customHeight="1">
      <c r="T498" s="22"/>
    </row>
    <row r="499" ht="15.75" customHeight="1">
      <c r="T499" s="22"/>
    </row>
    <row r="500" ht="15.75" customHeight="1">
      <c r="T500" s="22"/>
    </row>
    <row r="501" ht="15.75" customHeight="1">
      <c r="T501" s="22"/>
    </row>
    <row r="502" ht="15.75" customHeight="1">
      <c r="T502" s="22"/>
    </row>
    <row r="503" ht="15.75" customHeight="1">
      <c r="T503" s="22"/>
    </row>
    <row r="504" ht="15.75" customHeight="1">
      <c r="T504" s="22"/>
    </row>
    <row r="505" ht="15.75" customHeight="1">
      <c r="T505" s="22"/>
    </row>
    <row r="506" ht="15.75" customHeight="1">
      <c r="T506" s="22"/>
    </row>
    <row r="507" ht="15.75" customHeight="1">
      <c r="T507" s="22"/>
    </row>
    <row r="508" ht="15.75" customHeight="1">
      <c r="T508" s="22"/>
    </row>
    <row r="509" ht="15.75" customHeight="1">
      <c r="T509" s="22"/>
    </row>
    <row r="510" ht="15.75" customHeight="1">
      <c r="T510" s="22"/>
    </row>
    <row r="511" ht="15.75" customHeight="1">
      <c r="T511" s="22"/>
    </row>
    <row r="512" ht="15.75" customHeight="1">
      <c r="T512" s="22"/>
    </row>
    <row r="513" ht="15.75" customHeight="1">
      <c r="T513" s="22"/>
    </row>
    <row r="514" ht="15.75" customHeight="1">
      <c r="T514" s="22"/>
    </row>
    <row r="515" ht="15.75" customHeight="1">
      <c r="T515" s="22"/>
    </row>
    <row r="516" ht="15.75" customHeight="1">
      <c r="T516" s="22"/>
    </row>
    <row r="517" ht="15.75" customHeight="1">
      <c r="T517" s="22"/>
    </row>
    <row r="518" ht="15.75" customHeight="1">
      <c r="T518" s="22"/>
    </row>
    <row r="519" ht="15.75" customHeight="1">
      <c r="T519" s="22"/>
    </row>
    <row r="520" ht="15.75" customHeight="1">
      <c r="T520" s="22"/>
    </row>
    <row r="521" ht="15.75" customHeight="1">
      <c r="T521" s="22"/>
    </row>
    <row r="522" ht="15.75" customHeight="1">
      <c r="T522" s="22"/>
    </row>
    <row r="523" ht="15.75" customHeight="1">
      <c r="T523" s="22"/>
    </row>
    <row r="524" ht="15.75" customHeight="1">
      <c r="T524" s="22"/>
    </row>
    <row r="525" ht="15.75" customHeight="1">
      <c r="T525" s="22"/>
    </row>
    <row r="526" ht="15.75" customHeight="1">
      <c r="T526" s="22"/>
    </row>
    <row r="527" ht="15.75" customHeight="1">
      <c r="T527" s="22"/>
    </row>
    <row r="528" ht="15.75" customHeight="1">
      <c r="T528" s="22"/>
    </row>
    <row r="529" ht="15.75" customHeight="1">
      <c r="T529" s="22"/>
    </row>
    <row r="530" ht="15.75" customHeight="1">
      <c r="T530" s="22"/>
    </row>
    <row r="531" ht="15.75" customHeight="1">
      <c r="T531" s="22"/>
    </row>
    <row r="532" ht="15.75" customHeight="1">
      <c r="T532" s="22"/>
    </row>
    <row r="533" ht="15.75" customHeight="1">
      <c r="T533" s="22"/>
    </row>
    <row r="534" ht="15.75" customHeight="1">
      <c r="T534" s="22"/>
    </row>
    <row r="535" ht="15.75" customHeight="1">
      <c r="T535" s="22"/>
    </row>
    <row r="536" ht="15.75" customHeight="1">
      <c r="T536" s="22"/>
    </row>
    <row r="537" ht="15.75" customHeight="1">
      <c r="T537" s="22"/>
    </row>
    <row r="538" ht="15.75" customHeight="1">
      <c r="T538" s="22"/>
    </row>
    <row r="539" ht="15.75" customHeight="1">
      <c r="T539" s="22"/>
    </row>
    <row r="540" ht="15.75" customHeight="1">
      <c r="T540" s="22"/>
    </row>
    <row r="541" ht="15.75" customHeight="1">
      <c r="T541" s="22"/>
    </row>
    <row r="542" ht="15.75" customHeight="1">
      <c r="T542" s="22"/>
    </row>
    <row r="543" ht="15.75" customHeight="1">
      <c r="T543" s="22"/>
    </row>
    <row r="544" ht="15.75" customHeight="1">
      <c r="T544" s="22"/>
    </row>
    <row r="545" ht="15.75" customHeight="1">
      <c r="T545" s="22"/>
    </row>
    <row r="546" ht="15.75" customHeight="1">
      <c r="T546" s="22"/>
    </row>
    <row r="547" ht="15.75" customHeight="1">
      <c r="T547" s="22"/>
    </row>
    <row r="548" ht="15.75" customHeight="1">
      <c r="T548" s="22"/>
    </row>
    <row r="549" ht="15.75" customHeight="1">
      <c r="T549" s="22"/>
    </row>
    <row r="550" ht="15.75" customHeight="1">
      <c r="T550" s="22"/>
    </row>
    <row r="551" ht="15.75" customHeight="1">
      <c r="T551" s="22"/>
    </row>
    <row r="552" ht="15.75" customHeight="1">
      <c r="T552" s="22"/>
    </row>
    <row r="553" ht="15.75" customHeight="1">
      <c r="T553" s="22"/>
    </row>
    <row r="554" ht="15.75" customHeight="1">
      <c r="T554" s="22"/>
    </row>
    <row r="555" ht="15.75" customHeight="1">
      <c r="T555" s="22"/>
    </row>
    <row r="556" ht="15.75" customHeight="1">
      <c r="T556" s="22"/>
    </row>
    <row r="557" ht="15.75" customHeight="1">
      <c r="T557" s="22"/>
    </row>
    <row r="558" ht="15.75" customHeight="1">
      <c r="T558" s="22"/>
    </row>
    <row r="559" ht="15.75" customHeight="1">
      <c r="T559" s="22"/>
    </row>
    <row r="560" ht="15.75" customHeight="1">
      <c r="T560" s="22"/>
    </row>
    <row r="561" ht="15.75" customHeight="1">
      <c r="T561" s="22"/>
    </row>
    <row r="562" ht="15.75" customHeight="1">
      <c r="T562" s="22"/>
    </row>
    <row r="563" ht="15.75" customHeight="1">
      <c r="T563" s="22"/>
    </row>
    <row r="564" ht="15.75" customHeight="1">
      <c r="T564" s="22"/>
    </row>
    <row r="565" ht="15.75" customHeight="1">
      <c r="T565" s="22"/>
    </row>
    <row r="566" ht="15.75" customHeight="1">
      <c r="T566" s="22"/>
    </row>
    <row r="567" ht="15.75" customHeight="1">
      <c r="T567" s="22"/>
    </row>
    <row r="568" ht="15.75" customHeight="1">
      <c r="T568" s="22"/>
    </row>
    <row r="569" ht="15.75" customHeight="1">
      <c r="T569" s="22"/>
    </row>
    <row r="570" ht="15.75" customHeight="1">
      <c r="T570" s="22"/>
    </row>
    <row r="571" ht="15.75" customHeight="1">
      <c r="T571" s="22"/>
    </row>
    <row r="572" ht="15.75" customHeight="1">
      <c r="T572" s="22"/>
    </row>
    <row r="573" ht="15.75" customHeight="1">
      <c r="T573" s="22"/>
    </row>
    <row r="574" ht="15.75" customHeight="1">
      <c r="T574" s="22"/>
    </row>
    <row r="575" ht="15.75" customHeight="1">
      <c r="T575" s="22"/>
    </row>
    <row r="576" ht="15.75" customHeight="1">
      <c r="T576" s="22"/>
    </row>
    <row r="577" ht="15.75" customHeight="1">
      <c r="T577" s="22"/>
    </row>
    <row r="578" ht="15.75" customHeight="1">
      <c r="T578" s="22"/>
    </row>
    <row r="579" ht="15.75" customHeight="1">
      <c r="T579" s="22"/>
    </row>
    <row r="580" ht="15.75" customHeight="1">
      <c r="T580" s="22"/>
    </row>
    <row r="581" ht="15.75" customHeight="1">
      <c r="T581" s="22"/>
    </row>
    <row r="582" ht="15.75" customHeight="1">
      <c r="T582" s="22"/>
    </row>
    <row r="583" ht="15.75" customHeight="1">
      <c r="T583" s="22"/>
    </row>
    <row r="584" ht="15.75" customHeight="1">
      <c r="T584" s="22"/>
    </row>
    <row r="585" ht="15.75" customHeight="1">
      <c r="T585" s="22"/>
    </row>
    <row r="586" ht="15.75" customHeight="1">
      <c r="T586" s="22"/>
    </row>
    <row r="587" ht="15.75" customHeight="1">
      <c r="T587" s="22"/>
    </row>
    <row r="588" ht="15.75" customHeight="1">
      <c r="T588" s="22"/>
    </row>
    <row r="589" ht="15.75" customHeight="1">
      <c r="T589" s="22"/>
    </row>
    <row r="590" ht="15.75" customHeight="1">
      <c r="T590" s="22"/>
    </row>
    <row r="591" ht="15.75" customHeight="1">
      <c r="T591" s="22"/>
    </row>
    <row r="592" ht="15.75" customHeight="1">
      <c r="T592" s="22"/>
    </row>
    <row r="593" ht="15.75" customHeight="1">
      <c r="T593" s="22"/>
    </row>
    <row r="594" ht="15.75" customHeight="1">
      <c r="T594" s="22"/>
    </row>
    <row r="595" ht="15.75" customHeight="1">
      <c r="T595" s="22"/>
    </row>
    <row r="596" ht="15.75" customHeight="1">
      <c r="T596" s="22"/>
    </row>
    <row r="597" ht="15.75" customHeight="1">
      <c r="T597" s="22"/>
    </row>
    <row r="598" ht="15.75" customHeight="1">
      <c r="T598" s="22"/>
    </row>
    <row r="599" ht="15.75" customHeight="1">
      <c r="T599" s="22"/>
    </row>
    <row r="600" ht="15.75" customHeight="1">
      <c r="T600" s="22"/>
    </row>
    <row r="601" ht="15.75" customHeight="1">
      <c r="T601" s="22"/>
    </row>
    <row r="602" ht="15.75" customHeight="1">
      <c r="T602" s="22"/>
    </row>
    <row r="603" ht="15.75" customHeight="1">
      <c r="T603" s="22"/>
    </row>
    <row r="604" ht="15.75" customHeight="1">
      <c r="T604" s="22"/>
    </row>
    <row r="605" ht="15.75" customHeight="1">
      <c r="T605" s="22"/>
    </row>
    <row r="606" ht="15.75" customHeight="1">
      <c r="T606" s="22"/>
    </row>
    <row r="607" ht="15.75" customHeight="1">
      <c r="T607" s="22"/>
    </row>
    <row r="608" ht="15.75" customHeight="1">
      <c r="T608" s="22"/>
    </row>
    <row r="609" ht="15.75" customHeight="1">
      <c r="T609" s="22"/>
    </row>
    <row r="610" ht="15.75" customHeight="1">
      <c r="T610" s="22"/>
    </row>
    <row r="611" ht="15.75" customHeight="1">
      <c r="T611" s="22"/>
    </row>
    <row r="612" ht="15.75" customHeight="1">
      <c r="T612" s="22"/>
    </row>
    <row r="613" ht="15.75" customHeight="1">
      <c r="T613" s="22"/>
    </row>
    <row r="614" ht="15.75" customHeight="1">
      <c r="T614" s="22"/>
    </row>
    <row r="615" ht="15.75" customHeight="1">
      <c r="T615" s="22"/>
    </row>
    <row r="616" ht="15.75" customHeight="1">
      <c r="T616" s="22"/>
    </row>
    <row r="617" ht="15.75" customHeight="1">
      <c r="T617" s="22"/>
    </row>
    <row r="618" ht="15.75" customHeight="1">
      <c r="T618" s="22"/>
    </row>
    <row r="619" ht="15.75" customHeight="1">
      <c r="T619" s="22"/>
    </row>
    <row r="620" ht="15.75" customHeight="1">
      <c r="T620" s="22"/>
    </row>
    <row r="621" ht="15.75" customHeight="1">
      <c r="T621" s="22"/>
    </row>
    <row r="622" ht="15.75" customHeight="1">
      <c r="T622" s="22"/>
    </row>
    <row r="623" ht="15.75" customHeight="1">
      <c r="T623" s="22"/>
    </row>
    <row r="624" ht="15.75" customHeight="1">
      <c r="T624" s="22"/>
    </row>
    <row r="625" ht="15.75" customHeight="1">
      <c r="T625" s="22"/>
    </row>
    <row r="626" ht="15.75" customHeight="1">
      <c r="T626" s="22"/>
    </row>
    <row r="627" ht="15.75" customHeight="1">
      <c r="T627" s="22"/>
    </row>
    <row r="628" ht="15.75" customHeight="1">
      <c r="T628" s="22"/>
    </row>
    <row r="629" ht="15.75" customHeight="1">
      <c r="T629" s="22"/>
    </row>
    <row r="630" ht="15.75" customHeight="1">
      <c r="T630" s="22"/>
    </row>
    <row r="631" ht="15.75" customHeight="1">
      <c r="T631" s="22"/>
    </row>
    <row r="632" ht="15.75" customHeight="1">
      <c r="T632" s="22"/>
    </row>
    <row r="633" ht="15.75" customHeight="1">
      <c r="T633" s="22"/>
    </row>
    <row r="634" ht="15.75" customHeight="1">
      <c r="T634" s="22"/>
    </row>
    <row r="635" ht="15.75" customHeight="1">
      <c r="T635" s="22"/>
    </row>
    <row r="636" ht="15.75" customHeight="1">
      <c r="T636" s="22"/>
    </row>
    <row r="637" ht="15.75" customHeight="1">
      <c r="T637" s="22"/>
    </row>
    <row r="638" ht="15.75" customHeight="1">
      <c r="T638" s="22"/>
    </row>
    <row r="639" ht="15.75" customHeight="1">
      <c r="T639" s="22"/>
    </row>
    <row r="640" ht="15.75" customHeight="1">
      <c r="T640" s="22"/>
    </row>
    <row r="641" ht="15.75" customHeight="1">
      <c r="T641" s="22"/>
    </row>
    <row r="642" ht="15.75" customHeight="1">
      <c r="T642" s="22"/>
    </row>
    <row r="643" ht="15.75" customHeight="1">
      <c r="T643" s="22"/>
    </row>
    <row r="644" ht="15.75" customHeight="1">
      <c r="T644" s="22"/>
    </row>
    <row r="645" ht="15.75" customHeight="1">
      <c r="T645" s="22"/>
    </row>
    <row r="646" ht="15.75" customHeight="1">
      <c r="T646" s="22"/>
    </row>
    <row r="647" ht="15.75" customHeight="1">
      <c r="T647" s="22"/>
    </row>
    <row r="648" ht="15.75" customHeight="1">
      <c r="T648" s="22"/>
    </row>
    <row r="649" ht="15.75" customHeight="1">
      <c r="T649" s="22"/>
    </row>
    <row r="650" ht="15.75" customHeight="1">
      <c r="T650" s="22"/>
    </row>
    <row r="651" ht="15.75" customHeight="1">
      <c r="T651" s="22"/>
    </row>
    <row r="652" ht="15.75" customHeight="1">
      <c r="T652" s="22"/>
    </row>
    <row r="653" ht="15.75" customHeight="1">
      <c r="T653" s="22"/>
    </row>
    <row r="654" ht="15.75" customHeight="1">
      <c r="T654" s="22"/>
    </row>
    <row r="655" ht="15.75" customHeight="1">
      <c r="T655" s="22"/>
    </row>
    <row r="656" ht="15.75" customHeight="1">
      <c r="T656" s="22"/>
    </row>
    <row r="657" ht="15.75" customHeight="1">
      <c r="T657" s="22"/>
    </row>
    <row r="658" ht="15.75" customHeight="1">
      <c r="T658" s="22"/>
    </row>
    <row r="659" ht="15.75" customHeight="1">
      <c r="T659" s="22"/>
    </row>
    <row r="660" ht="15.75" customHeight="1">
      <c r="T660" s="22"/>
    </row>
    <row r="661" ht="15.75" customHeight="1">
      <c r="T661" s="22"/>
    </row>
    <row r="662" ht="15.75" customHeight="1">
      <c r="T662" s="22"/>
    </row>
    <row r="663" ht="15.75" customHeight="1">
      <c r="T663" s="22"/>
    </row>
    <row r="664" ht="15.75" customHeight="1">
      <c r="T664" s="22"/>
    </row>
    <row r="665" ht="15.75" customHeight="1">
      <c r="T665" s="22"/>
    </row>
    <row r="666" ht="15.75" customHeight="1">
      <c r="T666" s="22"/>
    </row>
    <row r="667" ht="15.75" customHeight="1">
      <c r="T667" s="22"/>
    </row>
    <row r="668" ht="15.75" customHeight="1">
      <c r="T668" s="22"/>
    </row>
    <row r="669" ht="15.75" customHeight="1">
      <c r="T669" s="22"/>
    </row>
    <row r="670" ht="15.75" customHeight="1">
      <c r="T670" s="22"/>
    </row>
    <row r="671" ht="15.75" customHeight="1">
      <c r="T671" s="22"/>
    </row>
    <row r="672" ht="15.75" customHeight="1">
      <c r="T672" s="22"/>
    </row>
    <row r="673" ht="15.75" customHeight="1">
      <c r="T673" s="22"/>
    </row>
    <row r="674" ht="15.75" customHeight="1">
      <c r="T674" s="22"/>
    </row>
    <row r="675" ht="15.75" customHeight="1">
      <c r="T675" s="22"/>
    </row>
    <row r="676" ht="15.75" customHeight="1">
      <c r="T676" s="22"/>
    </row>
    <row r="677" ht="15.75" customHeight="1">
      <c r="T677" s="22"/>
    </row>
    <row r="678" ht="15.75" customHeight="1">
      <c r="T678" s="22"/>
    </row>
    <row r="679" ht="15.75" customHeight="1">
      <c r="T679" s="22"/>
    </row>
    <row r="680" ht="15.75" customHeight="1">
      <c r="T680" s="22"/>
    </row>
    <row r="681" ht="15.75" customHeight="1">
      <c r="T681" s="22"/>
    </row>
    <row r="682" ht="15.75" customHeight="1">
      <c r="T682" s="22"/>
    </row>
    <row r="683" ht="15.75" customHeight="1">
      <c r="T683" s="22"/>
    </row>
    <row r="684" ht="15.75" customHeight="1">
      <c r="T684" s="22"/>
    </row>
    <row r="685" ht="15.75" customHeight="1">
      <c r="T685" s="22"/>
    </row>
    <row r="686" ht="15.75" customHeight="1">
      <c r="T686" s="22"/>
    </row>
    <row r="687" ht="15.75" customHeight="1">
      <c r="T687" s="22"/>
    </row>
    <row r="688" ht="15.75" customHeight="1">
      <c r="T688" s="22"/>
    </row>
    <row r="689" ht="15.75" customHeight="1">
      <c r="T689" s="22"/>
    </row>
    <row r="690" ht="15.75" customHeight="1">
      <c r="T690" s="22"/>
    </row>
    <row r="691" ht="15.75" customHeight="1">
      <c r="T691" s="22"/>
    </row>
    <row r="692" ht="15.75" customHeight="1">
      <c r="T692" s="22"/>
    </row>
    <row r="693" ht="15.75" customHeight="1">
      <c r="T693" s="22"/>
    </row>
    <row r="694" ht="15.75" customHeight="1">
      <c r="T694" s="22"/>
    </row>
    <row r="695" ht="15.75" customHeight="1">
      <c r="T695" s="22"/>
    </row>
    <row r="696" ht="15.75" customHeight="1">
      <c r="T696" s="22"/>
    </row>
    <row r="697" ht="15.75" customHeight="1">
      <c r="T697" s="22"/>
    </row>
    <row r="698" ht="15.75" customHeight="1">
      <c r="T698" s="22"/>
    </row>
    <row r="699" ht="15.75" customHeight="1">
      <c r="T699" s="22"/>
    </row>
    <row r="700" ht="15.75" customHeight="1">
      <c r="T700" s="22"/>
    </row>
    <row r="701" ht="15.75" customHeight="1">
      <c r="T701" s="22"/>
    </row>
    <row r="702" ht="15.75" customHeight="1">
      <c r="T702" s="22"/>
    </row>
    <row r="703" ht="15.75" customHeight="1">
      <c r="T703" s="22"/>
    </row>
    <row r="704" ht="15.75" customHeight="1">
      <c r="T704" s="22"/>
    </row>
    <row r="705" ht="15.75" customHeight="1">
      <c r="T705" s="22"/>
    </row>
    <row r="706" ht="15.75" customHeight="1">
      <c r="T706" s="22"/>
    </row>
    <row r="707" ht="15.75" customHeight="1">
      <c r="T707" s="22"/>
    </row>
    <row r="708" ht="15.75" customHeight="1">
      <c r="T708" s="22"/>
    </row>
    <row r="709" ht="15.75" customHeight="1">
      <c r="T709" s="22"/>
    </row>
    <row r="710" ht="15.75" customHeight="1">
      <c r="T710" s="22"/>
    </row>
    <row r="711" ht="15.75" customHeight="1">
      <c r="T711" s="22"/>
    </row>
    <row r="712" ht="15.75" customHeight="1">
      <c r="T712" s="22"/>
    </row>
    <row r="713" ht="15.75" customHeight="1">
      <c r="T713" s="22"/>
    </row>
    <row r="714" ht="15.75" customHeight="1">
      <c r="T714" s="22"/>
    </row>
    <row r="715" ht="15.75" customHeight="1">
      <c r="T715" s="22"/>
    </row>
    <row r="716" ht="15.75" customHeight="1">
      <c r="T716" s="22"/>
    </row>
    <row r="717" ht="15.75" customHeight="1">
      <c r="T717" s="22"/>
    </row>
    <row r="718" ht="15.75" customHeight="1">
      <c r="T718" s="22"/>
    </row>
    <row r="719" ht="15.75" customHeight="1">
      <c r="T719" s="22"/>
    </row>
    <row r="720" ht="15.75" customHeight="1">
      <c r="T720" s="22"/>
    </row>
    <row r="721" ht="15.75" customHeight="1">
      <c r="T721" s="22"/>
    </row>
    <row r="722" ht="15.75" customHeight="1">
      <c r="T722" s="22"/>
    </row>
    <row r="723" ht="15.75" customHeight="1">
      <c r="T723" s="22"/>
    </row>
    <row r="724" ht="15.75" customHeight="1">
      <c r="T724" s="22"/>
    </row>
    <row r="725" ht="15.75" customHeight="1">
      <c r="T725" s="22"/>
    </row>
    <row r="726" ht="15.75" customHeight="1">
      <c r="T726" s="22"/>
    </row>
    <row r="727" ht="15.75" customHeight="1">
      <c r="T727" s="22"/>
    </row>
    <row r="728" ht="15.75" customHeight="1">
      <c r="T728" s="22"/>
    </row>
    <row r="729" ht="15.75" customHeight="1">
      <c r="T729" s="22"/>
    </row>
    <row r="730" ht="15.75" customHeight="1">
      <c r="T730" s="22"/>
    </row>
    <row r="731" ht="15.75" customHeight="1">
      <c r="T731" s="22"/>
    </row>
    <row r="732" ht="15.75" customHeight="1">
      <c r="T732" s="22"/>
    </row>
    <row r="733" ht="15.75" customHeight="1">
      <c r="T733" s="22"/>
    </row>
    <row r="734" ht="15.75" customHeight="1">
      <c r="T734" s="22"/>
    </row>
    <row r="735" ht="15.75" customHeight="1">
      <c r="T735" s="22"/>
    </row>
    <row r="736" ht="15.75" customHeight="1">
      <c r="T736" s="22"/>
    </row>
    <row r="737" ht="15.75" customHeight="1">
      <c r="T737" s="22"/>
    </row>
    <row r="738" ht="15.75" customHeight="1">
      <c r="T738" s="22"/>
    </row>
    <row r="739" ht="15.75" customHeight="1">
      <c r="T739" s="22"/>
    </row>
    <row r="740" ht="15.75" customHeight="1">
      <c r="T740" s="22"/>
    </row>
    <row r="741" ht="15.75" customHeight="1">
      <c r="T741" s="22"/>
    </row>
    <row r="742" ht="15.75" customHeight="1">
      <c r="T742" s="22"/>
    </row>
    <row r="743" ht="15.75" customHeight="1">
      <c r="T743" s="22"/>
    </row>
    <row r="744" ht="15.75" customHeight="1">
      <c r="T744" s="22"/>
    </row>
    <row r="745" ht="15.75" customHeight="1">
      <c r="T745" s="22"/>
    </row>
    <row r="746" ht="15.75" customHeight="1">
      <c r="T746" s="22"/>
    </row>
    <row r="747" ht="15.75" customHeight="1">
      <c r="T747" s="22"/>
    </row>
    <row r="748" ht="15.75" customHeight="1">
      <c r="T748" s="22"/>
    </row>
    <row r="749" ht="15.75" customHeight="1">
      <c r="T749" s="22"/>
    </row>
    <row r="750" ht="15.75" customHeight="1">
      <c r="T750" s="22"/>
    </row>
    <row r="751" ht="15.75" customHeight="1">
      <c r="T751" s="22"/>
    </row>
    <row r="752" ht="15.75" customHeight="1">
      <c r="T752" s="22"/>
    </row>
    <row r="753" ht="15.75" customHeight="1">
      <c r="T753" s="22"/>
    </row>
    <row r="754" ht="15.75" customHeight="1">
      <c r="T754" s="22"/>
    </row>
    <row r="755" ht="15.75" customHeight="1">
      <c r="T755" s="22"/>
    </row>
    <row r="756" ht="15.75" customHeight="1">
      <c r="T756" s="22"/>
    </row>
    <row r="757" ht="15.75" customHeight="1">
      <c r="T757" s="22"/>
    </row>
    <row r="758" ht="15.75" customHeight="1">
      <c r="T758" s="22"/>
    </row>
    <row r="759" ht="15.75" customHeight="1">
      <c r="T759" s="22"/>
    </row>
    <row r="760" ht="15.75" customHeight="1">
      <c r="T760" s="22"/>
    </row>
    <row r="761" ht="15.75" customHeight="1">
      <c r="T761" s="22"/>
    </row>
    <row r="762" ht="15.75" customHeight="1">
      <c r="T762" s="22"/>
    </row>
    <row r="763" ht="15.75" customHeight="1">
      <c r="T763" s="22"/>
    </row>
    <row r="764" ht="15.75" customHeight="1">
      <c r="T764" s="22"/>
    </row>
    <row r="765" ht="15.75" customHeight="1">
      <c r="T765" s="22"/>
    </row>
    <row r="766" ht="15.75" customHeight="1">
      <c r="T766" s="22"/>
    </row>
    <row r="767" ht="15.75" customHeight="1">
      <c r="T767" s="22"/>
    </row>
    <row r="768" ht="15.75" customHeight="1">
      <c r="T768" s="22"/>
    </row>
    <row r="769" ht="15.75" customHeight="1">
      <c r="T769" s="22"/>
    </row>
    <row r="770" ht="15.75" customHeight="1">
      <c r="T770" s="22"/>
    </row>
    <row r="771" ht="15.75" customHeight="1">
      <c r="T771" s="22"/>
    </row>
    <row r="772" ht="15.75" customHeight="1">
      <c r="T772" s="22"/>
    </row>
    <row r="773" ht="15.75" customHeight="1">
      <c r="T773" s="22"/>
    </row>
    <row r="774" ht="15.75" customHeight="1">
      <c r="T774" s="22"/>
    </row>
    <row r="775" ht="15.75" customHeight="1">
      <c r="T775" s="22"/>
    </row>
    <row r="776" ht="15.75" customHeight="1">
      <c r="T776" s="22"/>
    </row>
    <row r="777" ht="15.75" customHeight="1">
      <c r="T777" s="22"/>
    </row>
    <row r="778" ht="15.75" customHeight="1">
      <c r="T778" s="22"/>
    </row>
    <row r="779" ht="15.75" customHeight="1">
      <c r="T779" s="22"/>
    </row>
    <row r="780" ht="15.75" customHeight="1">
      <c r="T780" s="22"/>
    </row>
    <row r="781" ht="15.75" customHeight="1">
      <c r="T781" s="22"/>
    </row>
    <row r="782" ht="15.75" customHeight="1">
      <c r="T782" s="22"/>
    </row>
    <row r="783" ht="15.75" customHeight="1">
      <c r="T783" s="22"/>
    </row>
    <row r="784" ht="15.75" customHeight="1">
      <c r="T784" s="22"/>
    </row>
    <row r="785" ht="15.75" customHeight="1">
      <c r="T785" s="22"/>
    </row>
    <row r="786" ht="15.75" customHeight="1">
      <c r="T786" s="22"/>
    </row>
    <row r="787" ht="15.75" customHeight="1">
      <c r="T787" s="22"/>
    </row>
    <row r="788" ht="15.75" customHeight="1">
      <c r="T788" s="22"/>
    </row>
    <row r="789" ht="15.75" customHeight="1">
      <c r="T789" s="22"/>
    </row>
    <row r="790" ht="15.75" customHeight="1">
      <c r="T790" s="22"/>
    </row>
    <row r="791" ht="15.75" customHeight="1">
      <c r="T791" s="22"/>
    </row>
    <row r="792" ht="15.75" customHeight="1">
      <c r="T792" s="22"/>
    </row>
    <row r="793" ht="15.75" customHeight="1">
      <c r="T793" s="22"/>
    </row>
    <row r="794" ht="15.75" customHeight="1">
      <c r="T794" s="22"/>
    </row>
    <row r="795" ht="15.75" customHeight="1">
      <c r="T795" s="22"/>
    </row>
    <row r="796" ht="15.75" customHeight="1">
      <c r="T796" s="22"/>
    </row>
    <row r="797" ht="15.75" customHeight="1">
      <c r="T797" s="22"/>
    </row>
    <row r="798" ht="15.75" customHeight="1">
      <c r="T798" s="22"/>
    </row>
    <row r="799" ht="15.75" customHeight="1">
      <c r="T799" s="22"/>
    </row>
    <row r="800" ht="15.75" customHeight="1">
      <c r="T800" s="22"/>
    </row>
    <row r="801" ht="15.75" customHeight="1">
      <c r="T801" s="22"/>
    </row>
    <row r="802" ht="15.75" customHeight="1">
      <c r="T802" s="22"/>
    </row>
    <row r="803" ht="15.75" customHeight="1">
      <c r="T803" s="22"/>
    </row>
    <row r="804" ht="15.75" customHeight="1">
      <c r="T804" s="22"/>
    </row>
    <row r="805" ht="15.75" customHeight="1">
      <c r="T805" s="22"/>
    </row>
    <row r="806" ht="15.75" customHeight="1">
      <c r="T806" s="22"/>
    </row>
    <row r="807" ht="15.75" customHeight="1">
      <c r="T807" s="22"/>
    </row>
    <row r="808" ht="15.75" customHeight="1">
      <c r="T808" s="22"/>
    </row>
    <row r="809" ht="15.75" customHeight="1">
      <c r="T809" s="22"/>
    </row>
    <row r="810" ht="15.75" customHeight="1">
      <c r="T810" s="22"/>
    </row>
    <row r="811" ht="15.75" customHeight="1">
      <c r="T811" s="22"/>
    </row>
    <row r="812" ht="15.75" customHeight="1">
      <c r="T812" s="22"/>
    </row>
    <row r="813" ht="15.75" customHeight="1">
      <c r="T813" s="22"/>
    </row>
    <row r="814" ht="15.75" customHeight="1">
      <c r="T814" s="22"/>
    </row>
    <row r="815" ht="15.75" customHeight="1">
      <c r="T815" s="22"/>
    </row>
    <row r="816" ht="15.75" customHeight="1">
      <c r="T816" s="22"/>
    </row>
    <row r="817" ht="15.75" customHeight="1">
      <c r="T817" s="22"/>
    </row>
    <row r="818" ht="15.75" customHeight="1">
      <c r="T818" s="22"/>
    </row>
    <row r="819" ht="15.75" customHeight="1">
      <c r="T819" s="22"/>
    </row>
    <row r="820" ht="15.75" customHeight="1">
      <c r="T820" s="22"/>
    </row>
    <row r="821" ht="15.75" customHeight="1">
      <c r="T821" s="22"/>
    </row>
    <row r="822" ht="15.75" customHeight="1">
      <c r="T822" s="22"/>
    </row>
    <row r="823" ht="15.75" customHeight="1">
      <c r="T823" s="22"/>
    </row>
    <row r="824" ht="15.75" customHeight="1">
      <c r="T824" s="22"/>
    </row>
    <row r="825" ht="15.75" customHeight="1">
      <c r="T825" s="22"/>
    </row>
    <row r="826" ht="15.75" customHeight="1">
      <c r="T826" s="22"/>
    </row>
    <row r="827" ht="15.75" customHeight="1">
      <c r="T827" s="22"/>
    </row>
    <row r="828" ht="15.75" customHeight="1">
      <c r="T828" s="22"/>
    </row>
    <row r="829" ht="15.75" customHeight="1">
      <c r="T829" s="22"/>
    </row>
    <row r="830" ht="15.75" customHeight="1">
      <c r="T830" s="22"/>
    </row>
    <row r="831" ht="15.75" customHeight="1">
      <c r="T831" s="22"/>
    </row>
    <row r="832" ht="15.75" customHeight="1">
      <c r="T832" s="22"/>
    </row>
    <row r="833" ht="15.75" customHeight="1">
      <c r="T833" s="22"/>
    </row>
    <row r="834" ht="15.75" customHeight="1">
      <c r="T834" s="22"/>
    </row>
    <row r="835" ht="15.75" customHeight="1">
      <c r="T835" s="22"/>
    </row>
    <row r="836" ht="15.75" customHeight="1">
      <c r="T836" s="22"/>
    </row>
    <row r="837" ht="15.75" customHeight="1">
      <c r="T837" s="22"/>
    </row>
    <row r="838" ht="15.75" customHeight="1">
      <c r="T838" s="22"/>
    </row>
    <row r="839" ht="15.75" customHeight="1">
      <c r="T839" s="22"/>
    </row>
    <row r="840" ht="15.75" customHeight="1">
      <c r="T840" s="22"/>
    </row>
    <row r="841" ht="15.75" customHeight="1">
      <c r="T841" s="22"/>
    </row>
    <row r="842" ht="15.75" customHeight="1">
      <c r="T842" s="22"/>
    </row>
    <row r="843" ht="15.75" customHeight="1">
      <c r="T843" s="22"/>
    </row>
    <row r="844" ht="15.75" customHeight="1">
      <c r="T844" s="22"/>
    </row>
    <row r="845" ht="15.75" customHeight="1">
      <c r="T845" s="22"/>
    </row>
    <row r="846" ht="15.75" customHeight="1">
      <c r="T846" s="22"/>
    </row>
    <row r="847" ht="15.75" customHeight="1">
      <c r="T847" s="22"/>
    </row>
    <row r="848" ht="15.75" customHeight="1">
      <c r="T848" s="22"/>
    </row>
    <row r="849" ht="15.75" customHeight="1">
      <c r="T849" s="22"/>
    </row>
    <row r="850" ht="15.75" customHeight="1">
      <c r="T850" s="22"/>
    </row>
    <row r="851" ht="15.75" customHeight="1">
      <c r="T851" s="22"/>
    </row>
    <row r="852" ht="15.75" customHeight="1">
      <c r="T852" s="22"/>
    </row>
    <row r="853" ht="15.75" customHeight="1">
      <c r="T853" s="22"/>
    </row>
    <row r="854" ht="15.75" customHeight="1">
      <c r="T854" s="22"/>
    </row>
    <row r="855" ht="15.75" customHeight="1">
      <c r="T855" s="22"/>
    </row>
    <row r="856" ht="15.75" customHeight="1">
      <c r="T856" s="22"/>
    </row>
    <row r="857" ht="15.75" customHeight="1">
      <c r="T857" s="22"/>
    </row>
    <row r="858" ht="15.75" customHeight="1">
      <c r="T858" s="22"/>
    </row>
    <row r="859" ht="15.75" customHeight="1">
      <c r="T859" s="22"/>
    </row>
    <row r="860" ht="15.75" customHeight="1">
      <c r="T860" s="22"/>
    </row>
    <row r="861" ht="15.75" customHeight="1">
      <c r="T861" s="22"/>
    </row>
    <row r="862" ht="15.75" customHeight="1">
      <c r="T862" s="22"/>
    </row>
    <row r="863" ht="15.75" customHeight="1">
      <c r="T863" s="22"/>
    </row>
    <row r="864" ht="15.75" customHeight="1">
      <c r="T864" s="22"/>
    </row>
    <row r="865" ht="15.75" customHeight="1">
      <c r="T865" s="22"/>
    </row>
    <row r="866" ht="15.75" customHeight="1">
      <c r="T866" s="22"/>
    </row>
    <row r="867" ht="15.75" customHeight="1">
      <c r="T867" s="22"/>
    </row>
    <row r="868" ht="15.75" customHeight="1">
      <c r="T868" s="22"/>
    </row>
    <row r="869" ht="15.75" customHeight="1">
      <c r="T869" s="22"/>
    </row>
    <row r="870" ht="15.75" customHeight="1">
      <c r="T870" s="22"/>
    </row>
    <row r="871" ht="15.75" customHeight="1">
      <c r="T871" s="22"/>
    </row>
    <row r="872" ht="15.75" customHeight="1">
      <c r="T872" s="22"/>
    </row>
    <row r="873" ht="15.75" customHeight="1">
      <c r="T873" s="22"/>
    </row>
    <row r="874" ht="15.75" customHeight="1">
      <c r="T874" s="22"/>
    </row>
    <row r="875" ht="15.75" customHeight="1">
      <c r="T875" s="22"/>
    </row>
    <row r="876" ht="15.75" customHeight="1">
      <c r="T876" s="22"/>
    </row>
    <row r="877" ht="15.75" customHeight="1">
      <c r="T877" s="22"/>
    </row>
    <row r="878" ht="15.75" customHeight="1">
      <c r="T878" s="22"/>
    </row>
    <row r="879" ht="15.75" customHeight="1">
      <c r="T879" s="22"/>
    </row>
    <row r="880" ht="15.75" customHeight="1">
      <c r="T880" s="22"/>
    </row>
    <row r="881" ht="15.75" customHeight="1">
      <c r="T881" s="22"/>
    </row>
    <row r="882" ht="15.75" customHeight="1">
      <c r="T882" s="22"/>
    </row>
    <row r="883" ht="15.75" customHeight="1">
      <c r="T883" s="22"/>
    </row>
    <row r="884" ht="15.75" customHeight="1">
      <c r="T884" s="22"/>
    </row>
    <row r="885" ht="15.75" customHeight="1">
      <c r="T885" s="22"/>
    </row>
    <row r="886" ht="15.75" customHeight="1">
      <c r="T886" s="22"/>
    </row>
    <row r="887" ht="15.75" customHeight="1">
      <c r="T887" s="22"/>
    </row>
    <row r="888" ht="15.75" customHeight="1">
      <c r="T888" s="22"/>
    </row>
    <row r="889" ht="15.75" customHeight="1">
      <c r="T889" s="22"/>
    </row>
    <row r="890" ht="15.75" customHeight="1">
      <c r="T890" s="22"/>
    </row>
    <row r="891" ht="15.75" customHeight="1">
      <c r="T891" s="22"/>
    </row>
    <row r="892" ht="15.75" customHeight="1">
      <c r="T892" s="22"/>
    </row>
    <row r="893" ht="15.75" customHeight="1">
      <c r="T893" s="22"/>
    </row>
    <row r="894" ht="15.75" customHeight="1">
      <c r="T894" s="22"/>
    </row>
    <row r="895" ht="15.75" customHeight="1">
      <c r="T895" s="22"/>
    </row>
    <row r="896" ht="15.75" customHeight="1">
      <c r="T896" s="22"/>
    </row>
    <row r="897" ht="15.75" customHeight="1">
      <c r="T897" s="22"/>
    </row>
    <row r="898" ht="15.75" customHeight="1">
      <c r="T898" s="22"/>
    </row>
    <row r="899" ht="15.75" customHeight="1">
      <c r="T899" s="22"/>
    </row>
    <row r="900" ht="15.75" customHeight="1">
      <c r="T900" s="22"/>
    </row>
    <row r="901" ht="15.75" customHeight="1">
      <c r="T901" s="22"/>
    </row>
    <row r="902" ht="15.75" customHeight="1">
      <c r="T902" s="22"/>
    </row>
    <row r="903" ht="15.75" customHeight="1">
      <c r="T903" s="22"/>
    </row>
    <row r="904" ht="15.75" customHeight="1">
      <c r="T904" s="22"/>
    </row>
    <row r="905" ht="15.75" customHeight="1">
      <c r="T905" s="22"/>
    </row>
    <row r="906" ht="15.75" customHeight="1">
      <c r="T906" s="22"/>
    </row>
    <row r="907" ht="15.75" customHeight="1">
      <c r="T907" s="22"/>
    </row>
    <row r="908" ht="15.75" customHeight="1">
      <c r="T908" s="22"/>
    </row>
    <row r="909" ht="15.75" customHeight="1">
      <c r="T909" s="22"/>
    </row>
    <row r="910" ht="15.75" customHeight="1">
      <c r="T910" s="22"/>
    </row>
    <row r="911" ht="15.75" customHeight="1">
      <c r="T911" s="22"/>
    </row>
    <row r="912" ht="15.75" customHeight="1">
      <c r="T912" s="22"/>
    </row>
    <row r="913" ht="15.75" customHeight="1">
      <c r="T913" s="22"/>
    </row>
    <row r="914" ht="15.75" customHeight="1">
      <c r="T914" s="22"/>
    </row>
    <row r="915" ht="15.75" customHeight="1">
      <c r="T915" s="22"/>
    </row>
    <row r="916" ht="15.75" customHeight="1">
      <c r="T916" s="22"/>
    </row>
    <row r="917" ht="15.75" customHeight="1">
      <c r="T917" s="22"/>
    </row>
    <row r="918" ht="15.75" customHeight="1">
      <c r="T918" s="22"/>
    </row>
    <row r="919" ht="15.75" customHeight="1">
      <c r="T919" s="22"/>
    </row>
    <row r="920" ht="15.75" customHeight="1">
      <c r="T920" s="22"/>
    </row>
    <row r="921" ht="15.75" customHeight="1">
      <c r="T921" s="22"/>
    </row>
    <row r="922" ht="15.75" customHeight="1">
      <c r="T922" s="22"/>
    </row>
    <row r="923" ht="15.75" customHeight="1">
      <c r="T923" s="22"/>
    </row>
    <row r="924" ht="15.75" customHeight="1">
      <c r="T924" s="22"/>
    </row>
    <row r="925" ht="15.75" customHeight="1">
      <c r="T925" s="22"/>
    </row>
    <row r="926" ht="15.75" customHeight="1">
      <c r="T926" s="22"/>
    </row>
    <row r="927" ht="15.75" customHeight="1">
      <c r="T927" s="22"/>
    </row>
    <row r="928" ht="15.75" customHeight="1">
      <c r="T928" s="22"/>
    </row>
    <row r="929" ht="15.75" customHeight="1">
      <c r="T929" s="22"/>
    </row>
    <row r="930" ht="15.75" customHeight="1">
      <c r="T930" s="22"/>
    </row>
    <row r="931" ht="15.75" customHeight="1">
      <c r="T931" s="22"/>
    </row>
    <row r="932" ht="15.75" customHeight="1">
      <c r="T932" s="22"/>
    </row>
    <row r="933" ht="15.75" customHeight="1">
      <c r="T933" s="22"/>
    </row>
    <row r="934" ht="15.75" customHeight="1">
      <c r="T934" s="22"/>
    </row>
    <row r="935" ht="15.75" customHeight="1">
      <c r="T935" s="22"/>
    </row>
    <row r="936" ht="15.75" customHeight="1">
      <c r="T936" s="22"/>
    </row>
    <row r="937" ht="15.75" customHeight="1">
      <c r="T937" s="22"/>
    </row>
    <row r="938" ht="15.75" customHeight="1">
      <c r="T938" s="22"/>
    </row>
    <row r="939" ht="15.75" customHeight="1">
      <c r="T939" s="22"/>
    </row>
    <row r="940" ht="15.75" customHeight="1">
      <c r="T940" s="22"/>
    </row>
    <row r="941" ht="15.75" customHeight="1">
      <c r="T941" s="22"/>
    </row>
    <row r="942" ht="15.75" customHeight="1">
      <c r="T942" s="22"/>
    </row>
    <row r="943" ht="15.75" customHeight="1">
      <c r="T943" s="22"/>
    </row>
    <row r="944" ht="15.75" customHeight="1">
      <c r="T944" s="22"/>
    </row>
    <row r="945" ht="15.75" customHeight="1">
      <c r="T945" s="22"/>
    </row>
    <row r="946" ht="15.75" customHeight="1">
      <c r="T946" s="22"/>
    </row>
    <row r="947" ht="15.75" customHeight="1">
      <c r="T947" s="22"/>
    </row>
    <row r="948" ht="15.75" customHeight="1">
      <c r="T948" s="22"/>
    </row>
    <row r="949" ht="15.75" customHeight="1">
      <c r="T949" s="22"/>
    </row>
    <row r="950" ht="15.75" customHeight="1">
      <c r="T950" s="22"/>
    </row>
    <row r="951" ht="15.75" customHeight="1">
      <c r="T951" s="22"/>
    </row>
    <row r="952" ht="15.75" customHeight="1">
      <c r="T952" s="22"/>
    </row>
    <row r="953" ht="15.75" customHeight="1">
      <c r="T953" s="22"/>
    </row>
    <row r="954" ht="15.75" customHeight="1">
      <c r="T954" s="22"/>
    </row>
    <row r="955" ht="15.75" customHeight="1">
      <c r="T955" s="22"/>
    </row>
    <row r="956" ht="15.75" customHeight="1">
      <c r="T956" s="22"/>
    </row>
    <row r="957" ht="15.75" customHeight="1">
      <c r="T957" s="22"/>
    </row>
    <row r="958" ht="15.75" customHeight="1">
      <c r="T958" s="22"/>
    </row>
    <row r="959" ht="15.75" customHeight="1">
      <c r="T959" s="22"/>
    </row>
    <row r="960" ht="15.75" customHeight="1">
      <c r="T960" s="22"/>
    </row>
    <row r="961" ht="15.75" customHeight="1">
      <c r="T961" s="22"/>
    </row>
    <row r="962" ht="15.75" customHeight="1">
      <c r="T962" s="22"/>
    </row>
    <row r="963" ht="15.75" customHeight="1">
      <c r="T963" s="22"/>
    </row>
    <row r="964" ht="15.75" customHeight="1">
      <c r="T964" s="22"/>
    </row>
    <row r="965" ht="15.75" customHeight="1">
      <c r="T965" s="22"/>
    </row>
    <row r="966" ht="15.75" customHeight="1">
      <c r="T966" s="22"/>
    </row>
    <row r="967" ht="15.75" customHeight="1">
      <c r="T967" s="22"/>
    </row>
    <row r="968" ht="15.75" customHeight="1">
      <c r="T968" s="22"/>
    </row>
    <row r="969" ht="15.75" customHeight="1">
      <c r="T969" s="22"/>
    </row>
    <row r="970" ht="15.75" customHeight="1">
      <c r="T970" s="22"/>
    </row>
    <row r="971" ht="15.75" customHeight="1">
      <c r="T971" s="22"/>
    </row>
    <row r="972" ht="15.75" customHeight="1">
      <c r="T972" s="22"/>
    </row>
    <row r="973" ht="15.75" customHeight="1">
      <c r="T973" s="22"/>
    </row>
    <row r="974" ht="15.75" customHeight="1">
      <c r="T974" s="22"/>
    </row>
    <row r="975" ht="15.75" customHeight="1">
      <c r="T975" s="22"/>
    </row>
    <row r="976" ht="15.75" customHeight="1">
      <c r="T976" s="22"/>
    </row>
    <row r="977" ht="15.75" customHeight="1">
      <c r="T977" s="22"/>
    </row>
    <row r="978" ht="15.75" customHeight="1">
      <c r="T978" s="22"/>
    </row>
    <row r="979" ht="15.75" customHeight="1">
      <c r="T979" s="22"/>
    </row>
    <row r="980" ht="15.75" customHeight="1">
      <c r="T980" s="22"/>
    </row>
    <row r="981" ht="15.75" customHeight="1">
      <c r="T981" s="22"/>
    </row>
    <row r="982" ht="15.75" customHeight="1">
      <c r="T982" s="22"/>
    </row>
    <row r="983" ht="15.75" customHeight="1">
      <c r="T983" s="22"/>
    </row>
    <row r="984" ht="15.75" customHeight="1">
      <c r="T984" s="22"/>
    </row>
    <row r="985" ht="15.75" customHeight="1">
      <c r="T985" s="22"/>
    </row>
    <row r="986" ht="15.75" customHeight="1">
      <c r="T986" s="22"/>
    </row>
    <row r="987" ht="15.75" customHeight="1">
      <c r="T987" s="22"/>
    </row>
    <row r="988" ht="15.75" customHeight="1">
      <c r="T988" s="22"/>
    </row>
    <row r="989" ht="15.75" customHeight="1">
      <c r="T989" s="22"/>
    </row>
    <row r="990" ht="15.75" customHeight="1">
      <c r="T990" s="22"/>
    </row>
    <row r="991" ht="15.75" customHeight="1">
      <c r="T991" s="22"/>
    </row>
    <row r="992" ht="15.75" customHeight="1">
      <c r="T992" s="22"/>
    </row>
    <row r="993" ht="15.75" customHeight="1">
      <c r="T993" s="22"/>
    </row>
    <row r="994" ht="15.75" customHeight="1">
      <c r="T994" s="22"/>
    </row>
    <row r="995" ht="15.75" customHeight="1">
      <c r="T995" s="22"/>
    </row>
    <row r="996" ht="15.75" customHeight="1">
      <c r="T996" s="22"/>
    </row>
    <row r="997" ht="15.75" customHeight="1">
      <c r="T997" s="22"/>
    </row>
    <row r="998" ht="15.75" customHeight="1">
      <c r="T998" s="22"/>
    </row>
    <row r="999" ht="15.75" customHeight="1">
      <c r="T999" s="22"/>
    </row>
    <row r="1000" ht="15.75" customHeight="1">
      <c r="T1000" s="22"/>
    </row>
  </sheetData>
  <mergeCells count="68">
    <mergeCell ref="A85:A86"/>
    <mergeCell ref="A87:A88"/>
    <mergeCell ref="A89:A90"/>
    <mergeCell ref="A91:A92"/>
    <mergeCell ref="A93:A94"/>
    <mergeCell ref="A95:A96"/>
    <mergeCell ref="A97:A98"/>
    <mergeCell ref="A113:A114"/>
    <mergeCell ref="A115:A116"/>
    <mergeCell ref="A117:A118"/>
    <mergeCell ref="A119:A120"/>
    <mergeCell ref="A121:A122"/>
    <mergeCell ref="A99:A100"/>
    <mergeCell ref="A101:A102"/>
    <mergeCell ref="A103:A104"/>
    <mergeCell ref="A105:A106"/>
    <mergeCell ref="A107:A108"/>
    <mergeCell ref="A109:A110"/>
    <mergeCell ref="A111:A112"/>
    <mergeCell ref="B1:B2"/>
    <mergeCell ref="C1:C2"/>
    <mergeCell ref="D1:H1"/>
    <mergeCell ref="I1:J1"/>
    <mergeCell ref="K1:N1"/>
    <mergeCell ref="O1:Q1"/>
    <mergeCell ref="R1:S1"/>
    <mergeCell ref="A1:A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</mergeCells>
  <conditionalFormatting sqref="I3:I122">
    <cfRule type="cellIs" dxfId="0" priority="1" operator="equal">
      <formula>1</formula>
    </cfRule>
  </conditionalFormatting>
  <conditionalFormatting sqref="J3:J122">
    <cfRule type="cellIs" dxfId="1" priority="2" operator="equal">
      <formula>1</formula>
    </cfRule>
  </conditionalFormatting>
  <printOptions/>
  <pageMargins bottom="0.75" footer="0.0" header="0.0" left="0.7" right="0.7" top="0.75"/>
  <pageSetup orientation="portrait"/>
  <drawing r:id="rId1"/>
</worksheet>
</file>